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20113_05_R03年調査（R02年度分）\02 作成\【経営比較分析表】2020_073687_47_1718\"/>
    </mc:Choice>
  </mc:AlternateContent>
  <xr:revisionPtr revIDLastSave="0" documentId="13_ncr:1_{BF08D831-B7D1-417F-8A64-B627F7A48C0D}" xr6:coauthVersionLast="47" xr6:coauthVersionMax="47" xr10:uidLastSave="{00000000-0000-0000-0000-000000000000}"/>
  <workbookProtection workbookAlgorithmName="SHA-512" workbookHashValue="n7A+uv3SwMXj+a6X3HUOssm7UZlayzMwLIvJ/jVx1HqJGjS/f0NA1zbcxPaCxZn7VBzLcxoRCHO/7RvC4ZrdOg==" workbookSaltValue="I4TQExp7FqhXu6G8cmAP0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D10" i="4"/>
  <c r="I10" i="4"/>
  <c r="AL8" i="4"/>
  <c r="P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<sst xmlns="http://schemas.openxmlformats.org/spreadsheetml/2006/main" count="236" uniqueCount="120">
  <si>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</si>
  <si>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</si>
  <si>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</si>
  <si>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</si>
  <si>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</si>
  <si>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</si>
  <si>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</si>
  <si>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</si>
  <si>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</si>
  <si>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</si>
  <si>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</si>
  <si>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</si>
  <si>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</si>
  <si>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</si>
  <si>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</si>
  <si>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</si>
  <si>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</si>
  <si>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</si>
  <si>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</si>
  <si>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</si>
  <si>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</si>
  <si>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</si>
  <si>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</si>
  <si>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</si>
  <si>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</si>
  <si>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</si>
  <si>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</si>
  <si>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</si>
  <si>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</si>
  <si>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</si>
  <si>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</si>
  <si>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</si>
  <si>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</si>
  <si>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</si>
  <si>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</si>
  <si>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</si>
  <si>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</si>
  <si>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</si>
  <si>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</si>
  <si>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</si>
  <si>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</si>
  <si>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</si>
  <si>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</si>
  <si>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</si>
  <si>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</si>
  <si>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</si>
  <si>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</si>
  <si>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</si>
  <si>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</si>
  <si>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</si>
  <si>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</si>
  <si>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</si>
  <si>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</si>
  <si>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</si>
  <si>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</si>
  <si>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</si>
  <si>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</si>
  <si>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</si>
  <si>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</si>
  <si>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</si>
  <si>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</si>
  <si>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</si>
  <si>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</si>
  <si>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</si>
  <si>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</si>
  <si>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</si>
  <si>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</si>
  <si>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</si>
  <si>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</si>
  <si>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</si>
  <si>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</si>
  <si>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</si>
  <si>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</si>
  <si>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</si>
  <si>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</si>
  <si>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</si>
  <si>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</si>
  <si>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</si>
  <si>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</si>
  <si>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</si>
  <si>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</si>
  <si>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</si>
  <si>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</si>
  <si>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</si>
  <si>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</si>
  <si>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</si>
  <si>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</si>
  <si>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</si>
  <si>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</si>
  <si>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</si>
  <si>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</si>
  <si>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</si>
  <si>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</si>
  <si>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</si>
  <si>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</si>
  <si>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</si>
  <si>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</si>
  <si>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</si>
  <si>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</si>
  <si>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</si>
  <si>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</si>
  <si>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</si>
  <si>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</si>
  <si>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</si>
  <si>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</si>
  <si>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</si>
  <si>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</si>
  <si>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</si>
  <si>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</si>
  <si>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</si>
  <si>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</si>
  <si>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</si>
  <si>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</si>
  <si>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</si>
  <si>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</si>
  <si>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</si>
  <si>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</si>
  <si>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</si>
  <si>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xml:space="preserve">　収益的収支比率、経費回収率ともに100％を超えておりますが、施設規模が小さいことから、わずかな使用料収入の増減により各比率に大きな影響を及ぼしている状況です。
　他の施設同様に、今後も人口減少による使用料収入の減少が見込まれることから、安定した経営を行うためにも、使用料の見直しなどの経営改善に努める必要があります。
</t>
    <rPh sb="22" eb="23">
      <t>コ</t>
    </rPh>
    <rPh sb="31" eb="33">
      <t>シセツ</t>
    </rPh>
    <rPh sb="33" eb="35">
      <t>キボ</t>
    </rPh>
    <rPh sb="36" eb="37">
      <t>チイ</t>
    </rPh>
    <rPh sb="48" eb="51">
      <t>シヨウリョウ</t>
    </rPh>
    <rPh sb="51" eb="53">
      <t>シュウニュウ</t>
    </rPh>
    <rPh sb="54" eb="56">
      <t>ゾウゲン</t>
    </rPh>
    <rPh sb="59" eb="60">
      <t>カク</t>
    </rPh>
    <rPh sb="60" eb="62">
      <t>ヒリツ</t>
    </rPh>
    <rPh sb="63" eb="64">
      <t>オオ</t>
    </rPh>
    <rPh sb="66" eb="68">
      <t>エイキョウ</t>
    </rPh>
    <rPh sb="69" eb="70">
      <t>オヨ</t>
    </rPh>
    <rPh sb="75" eb="77">
      <t>ジョウキョウ</t>
    </rPh>
    <rPh sb="83" eb="84">
      <t>タ</t>
    </rPh>
    <rPh sb="85" eb="87">
      <t>シセツ</t>
    </rPh>
    <rPh sb="87" eb="89">
      <t>ドウヨウ</t>
    </rPh>
    <rPh sb="101" eb="104">
      <t>シヨウリョウ</t>
    </rPh>
    <phoneticPr fontId="4"/>
  </si>
  <si>
    <t>　供用開始後、26年が経過していますが、管渠の老朽化はみられません。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</si>
</sst>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19-4A48-BAE1-6AC6524344C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19-4A48-BAE1-6AC6524344C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c:v>
                </c:pt>
                <c:pt idx="1">
                  <c:v>31.25</c:v>
                </c:pt>
                <c:pt idx="2">
                  <c:v>56.25</c:v>
                </c:pt>
                <c:pt idx="3">
                  <c:v>31.25</c:v>
                </c:pt>
                <c:pt idx="4">
                  <c:v>25</c:v>
                </c:pt>
              </c:numCache>
            </c:numRef>
          </c:val>
          <c:extLst>
            <c:ext xmlns:c16="http://schemas.microsoft.com/office/drawing/2014/chart" uri="{C3380CC4-5D6E-409C-BE32-E72D297353CC}">
              <c16:uniqueId val="{00000000-85D6-4B82-8338-55CF1A5376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c:ext xmlns:c16="http://schemas.microsoft.com/office/drawing/2014/chart" uri="{C3380CC4-5D6E-409C-BE32-E72D297353CC}">
              <c16:uniqueId val="{00000001-85D6-4B82-8338-55CF1A5376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42F-4788-BB34-B1CE996D5B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c:ext xmlns:c16="http://schemas.microsoft.com/office/drawing/2014/chart" uri="{C3380CC4-5D6E-409C-BE32-E72D297353CC}">
              <c16:uniqueId val="{00000001-542F-4788-BB34-B1CE996D5B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103.38</c:v>
                </c:pt>
                <c:pt idx="1">
                  <c:v>71.77</c:v>
                </c:pt>
                <c:pt idx="2">
                  <c:v>119.02</c:v>
                </c:pt>
                <c:pt idx="3">
                  <c:v>104.64</c:v>
                </c:pt>
                <c:pt idx="4">
                  <c:v>106.58</c:v>
                </c:pt>
              </c:numCache>
            </c:numRef>
          </c:val>
          <c:extLst>
            <c:ext xmlns:c16="http://schemas.microsoft.com/office/drawing/2014/chart" uri="{C3380CC4-5D6E-409C-BE32-E72D297353CC}">
              <c16:uniqueId val="{00000000-B9B6-41BD-B51C-15D5D1DE33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B6-41BD-B51C-15D5D1DE33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D9-4967-9CCE-D5FC8470B8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D9-4967-9CCE-D5FC8470B8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62-437A-B039-D40860E96CB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62-437A-B039-D40860E96CB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0D-496B-95D6-542E0168A3D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0D-496B-95D6-542E0168A3D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DE-4FF3-85C5-50FFB8A6772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DE-4FF3-85C5-50FFB8A6772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D6-4A62-861D-445CD6B2AA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c:ext xmlns:c16="http://schemas.microsoft.com/office/drawing/2014/chart" uri="{C3380CC4-5D6E-409C-BE32-E72D297353CC}">
              <c16:uniqueId val="{00000001-16D6-4A62-861D-445CD6B2AA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7.05</c:v>
                </c:pt>
                <c:pt idx="1">
                  <c:v>71.77</c:v>
                </c:pt>
                <c:pt idx="2">
                  <c:v>119.02</c:v>
                </c:pt>
                <c:pt idx="3">
                  <c:v>104.64</c:v>
                </c:pt>
                <c:pt idx="4">
                  <c:v>106.58</c:v>
                </c:pt>
              </c:numCache>
            </c:numRef>
          </c:val>
          <c:extLst>
            <c:ext xmlns:c16="http://schemas.microsoft.com/office/drawing/2014/chart" uri="{C3380CC4-5D6E-409C-BE32-E72D297353CC}">
              <c16:uniqueId val="{00000000-ED76-4A4B-A50B-07C915F2B1D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c:ext xmlns:c16="http://schemas.microsoft.com/office/drawing/2014/chart" uri="{C3380CC4-5D6E-409C-BE32-E72D297353CC}">
              <c16:uniqueId val="{00000001-ED76-4A4B-A50B-07C915F2B1D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3385.03</c:v>
                </c:pt>
                <c:pt idx="1">
                  <c:v>338.49</c:v>
                </c:pt>
                <c:pt idx="2">
                  <c:v>196.9</c:v>
                </c:pt>
                <c:pt idx="3">
                  <c:v>229.4</c:v>
                </c:pt>
                <c:pt idx="4">
                  <c:v>224.19</c:v>
                </c:pt>
              </c:numCache>
            </c:numRef>
          </c:val>
          <c:extLst>
            <c:ext xmlns:c16="http://schemas.microsoft.com/office/drawing/2014/chart" uri="{C3380CC4-5D6E-409C-BE32-E72D297353CC}">
              <c16:uniqueId val="{00000000-766C-4A92-A517-4BBA964B82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c:ext xmlns:c16="http://schemas.microsoft.com/office/drawing/2014/chart" uri="{C3380CC4-5D6E-409C-BE32-E72D297353CC}">
              <c16:uniqueId val="{00000001-766C-4A92-A517-4BBA964B82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南会津町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14948</v>
      </c>
      <c r="AM8" s="51"/>
      <c r="AN8" s="51"/>
      <c r="AO8" s="51"/>
      <c r="AP8" s="51"/>
      <c r="AQ8" s="51"/>
      <c r="AR8" s="51"/>
      <c r="AS8" s="51"/>
      <c r="AT8" s="46">
        <f>データ!T6</f>
        <v>886.47</v>
      </c>
      <c r="AU8" s="46"/>
      <c r="AV8" s="46"/>
      <c r="AW8" s="46"/>
      <c r="AX8" s="46"/>
      <c r="AY8" s="46"/>
      <c r="AZ8" s="46"/>
      <c r="BA8" s="46"/>
      <c r="BB8" s="46">
        <f>データ!U6</f>
        <v>16.86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0.12</v>
      </c>
      <c r="Q10" s="46"/>
      <c r="R10" s="46"/>
      <c r="S10" s="46"/>
      <c r="T10" s="46"/>
      <c r="U10" s="46"/>
      <c r="V10" s="46"/>
      <c r="W10" s="46">
        <f>データ!Q6</f>
        <v>100.15</v>
      </c>
      <c r="X10" s="46"/>
      <c r="Y10" s="46"/>
      <c r="Z10" s="46"/>
      <c r="AA10" s="46"/>
      <c r="AB10" s="46"/>
      <c r="AC10" s="46"/>
      <c r="AD10" s="51">
        <f>データ!R6</f>
        <v>4180</v>
      </c>
      <c r="AE10" s="51"/>
      <c r="AF10" s="51"/>
      <c r="AG10" s="51"/>
      <c r="AH10" s="51"/>
      <c r="AI10" s="51"/>
      <c r="AJ10" s="51"/>
      <c r="AK10" s="2"/>
      <c r="AL10" s="51">
        <f>データ!V6</f>
        <v>17</v>
      </c>
      <c r="AM10" s="51"/>
      <c r="AN10" s="51"/>
      <c r="AO10" s="51"/>
      <c r="AP10" s="51"/>
      <c r="AQ10" s="51"/>
      <c r="AR10" s="51"/>
      <c r="AS10" s="51"/>
      <c r="AT10" s="46">
        <f>データ!W6</f>
        <v>0.05</v>
      </c>
      <c r="AU10" s="46"/>
      <c r="AV10" s="46"/>
      <c r="AW10" s="46"/>
      <c r="AX10" s="46"/>
      <c r="AY10" s="46"/>
      <c r="AZ10" s="46"/>
      <c r="BA10" s="46"/>
      <c r="BB10" s="46">
        <f>データ!X6</f>
        <v>340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84"/>
      <c r="BN47" s="84"/>
      <c r="BO47" s="84"/>
      <c r="BP47" s="84"/>
      <c r="BQ47" s="84"/>
      <c r="BR47" s="84"/>
      <c r="BS47" s="84"/>
      <c r="BT47" s="84"/>
      <c r="BU47" s="84"/>
      <c r="BV47" s="84"/>
      <c r="BW47" s="84"/>
      <c r="BX47" s="84"/>
      <c r="BY47" s="84"/>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84"/>
      <c r="BN48" s="84"/>
      <c r="BO48" s="84"/>
      <c r="BP48" s="84"/>
      <c r="BQ48" s="84"/>
      <c r="BR48" s="84"/>
      <c r="BS48" s="84"/>
      <c r="BT48" s="84"/>
      <c r="BU48" s="84"/>
      <c r="BV48" s="84"/>
      <c r="BW48" s="84"/>
      <c r="BX48" s="84"/>
      <c r="BY48" s="84"/>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84"/>
      <c r="BN49" s="84"/>
      <c r="BO49" s="84"/>
      <c r="BP49" s="84"/>
      <c r="BQ49" s="84"/>
      <c r="BR49" s="84"/>
      <c r="BS49" s="84"/>
      <c r="BT49" s="84"/>
      <c r="BU49" s="84"/>
      <c r="BV49" s="84"/>
      <c r="BW49" s="84"/>
      <c r="BX49" s="84"/>
      <c r="BY49" s="84"/>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84"/>
      <c r="BN50" s="84"/>
      <c r="BO50" s="84"/>
      <c r="BP50" s="84"/>
      <c r="BQ50" s="84"/>
      <c r="BR50" s="84"/>
      <c r="BS50" s="84"/>
      <c r="BT50" s="84"/>
      <c r="BU50" s="84"/>
      <c r="BV50" s="84"/>
      <c r="BW50" s="84"/>
      <c r="BX50" s="84"/>
      <c r="BY50" s="84"/>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84"/>
      <c r="BN51" s="84"/>
      <c r="BO51" s="84"/>
      <c r="BP51" s="84"/>
      <c r="BQ51" s="84"/>
      <c r="BR51" s="84"/>
      <c r="BS51" s="84"/>
      <c r="BT51" s="84"/>
      <c r="BU51" s="84"/>
      <c r="BV51" s="84"/>
      <c r="BW51" s="84"/>
      <c r="BX51" s="84"/>
      <c r="BY51" s="84"/>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84"/>
      <c r="BN52" s="84"/>
      <c r="BO52" s="84"/>
      <c r="BP52" s="84"/>
      <c r="BQ52" s="84"/>
      <c r="BR52" s="84"/>
      <c r="BS52" s="84"/>
      <c r="BT52" s="84"/>
      <c r="BU52" s="84"/>
      <c r="BV52" s="84"/>
      <c r="BW52" s="84"/>
      <c r="BX52" s="84"/>
      <c r="BY52" s="84"/>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84"/>
      <c r="BN53" s="84"/>
      <c r="BO53" s="84"/>
      <c r="BP53" s="84"/>
      <c r="BQ53" s="84"/>
      <c r="BR53" s="84"/>
      <c r="BS53" s="84"/>
      <c r="BT53" s="84"/>
      <c r="BU53" s="84"/>
      <c r="BV53" s="84"/>
      <c r="BW53" s="84"/>
      <c r="BX53" s="84"/>
      <c r="BY53" s="84"/>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84"/>
      <c r="BN54" s="84"/>
      <c r="BO54" s="84"/>
      <c r="BP54" s="84"/>
      <c r="BQ54" s="84"/>
      <c r="BR54" s="84"/>
      <c r="BS54" s="84"/>
      <c r="BT54" s="84"/>
      <c r="BU54" s="84"/>
      <c r="BV54" s="84"/>
      <c r="BW54" s="84"/>
      <c r="BX54" s="84"/>
      <c r="BY54" s="84"/>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84"/>
      <c r="BN55" s="84"/>
      <c r="BO55" s="84"/>
      <c r="BP55" s="84"/>
      <c r="BQ55" s="84"/>
      <c r="BR55" s="84"/>
      <c r="BS55" s="84"/>
      <c r="BT55" s="84"/>
      <c r="BU55" s="84"/>
      <c r="BV55" s="84"/>
      <c r="BW55" s="84"/>
      <c r="BX55" s="84"/>
      <c r="BY55" s="84"/>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84"/>
      <c r="BN56" s="84"/>
      <c r="BO56" s="84"/>
      <c r="BP56" s="84"/>
      <c r="BQ56" s="84"/>
      <c r="BR56" s="84"/>
      <c r="BS56" s="84"/>
      <c r="BT56" s="84"/>
      <c r="BU56" s="84"/>
      <c r="BV56" s="84"/>
      <c r="BW56" s="84"/>
      <c r="BX56" s="84"/>
      <c r="BY56" s="84"/>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84"/>
      <c r="BN57" s="84"/>
      <c r="BO57" s="84"/>
      <c r="BP57" s="84"/>
      <c r="BQ57" s="84"/>
      <c r="BR57" s="84"/>
      <c r="BS57" s="84"/>
      <c r="BT57" s="84"/>
      <c r="BU57" s="84"/>
      <c r="BV57" s="84"/>
      <c r="BW57" s="84"/>
      <c r="BX57" s="84"/>
      <c r="BY57" s="84"/>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84"/>
      <c r="BN58" s="84"/>
      <c r="BO58" s="84"/>
      <c r="BP58" s="84"/>
      <c r="BQ58" s="84"/>
      <c r="BR58" s="84"/>
      <c r="BS58" s="84"/>
      <c r="BT58" s="84"/>
      <c r="BU58" s="84"/>
      <c r="BV58" s="84"/>
      <c r="BW58" s="84"/>
      <c r="BX58" s="84"/>
      <c r="BY58" s="84"/>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84"/>
      <c r="BN59" s="84"/>
      <c r="BO59" s="84"/>
      <c r="BP59" s="84"/>
      <c r="BQ59" s="84"/>
      <c r="BR59" s="84"/>
      <c r="BS59" s="84"/>
      <c r="BT59" s="84"/>
      <c r="BU59" s="84"/>
      <c r="BV59" s="84"/>
      <c r="BW59" s="84"/>
      <c r="BX59" s="84"/>
      <c r="BY59" s="84"/>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84"/>
      <c r="BN60" s="84"/>
      <c r="BO60" s="84"/>
      <c r="BP60" s="84"/>
      <c r="BQ60" s="84"/>
      <c r="BR60" s="84"/>
      <c r="BS60" s="84"/>
      <c r="BT60" s="84"/>
      <c r="BU60" s="84"/>
      <c r="BV60" s="84"/>
      <c r="BW60" s="84"/>
      <c r="BX60" s="84"/>
      <c r="BY60" s="84"/>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84"/>
      <c r="BN61" s="84"/>
      <c r="BO61" s="84"/>
      <c r="BP61" s="84"/>
      <c r="BQ61" s="84"/>
      <c r="BR61" s="84"/>
      <c r="BS61" s="84"/>
      <c r="BT61" s="84"/>
      <c r="BU61" s="84"/>
      <c r="BV61" s="84"/>
      <c r="BW61" s="84"/>
      <c r="BX61" s="84"/>
      <c r="BY61" s="84"/>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84"/>
      <c r="BN62" s="84"/>
      <c r="BO62" s="84"/>
      <c r="BP62" s="84"/>
      <c r="BQ62" s="84"/>
      <c r="BR62" s="84"/>
      <c r="BS62" s="84"/>
      <c r="BT62" s="84"/>
      <c r="BU62" s="84"/>
      <c r="BV62" s="84"/>
      <c r="BW62" s="84"/>
      <c r="BX62" s="84"/>
      <c r="BY62" s="84"/>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43</v>
      </c>
      <c r="N86" s="26" t="s">
        <v>43</v>
      </c>
      <c r="O86" s="26" t="str">
        <f>データ!EO6</f>
        <v>【0.00】</v>
      </c>
    </row>
  </sheetData>
  <sheetProtection algorithmName="SHA-512" hashValue="nbtV6cOIOqM51d7Q/3NMlNmf7e9k/xC4mvP+EG04OxO42AchhbKgOgNJrDwVid//BaLtBab+Uvm8OS3N6OUQ3Q==" saltValue="hinMFtqbYBBYzoJRoUe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73687</v>
      </c>
      <c r="D6" s="33">
        <f t="shared" si="3"/>
        <v>47</v>
      </c>
      <c r="E6" s="33">
        <f t="shared" si="3"/>
        <v>17</v>
      </c>
      <c r="F6" s="33">
        <f t="shared" si="3"/>
        <v>8</v>
      </c>
      <c r="G6" s="33">
        <f t="shared" si="3"/>
        <v>0</v>
      </c>
      <c r="H6" s="33" t="str">
        <f t="shared" si="3"/>
        <v>福島県　南会津町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0.12</v>
      </c>
      <c r="Q6" s="34">
        <f t="shared" si="3"/>
        <v>100.15</v>
      </c>
      <c r="R6" s="34">
        <f t="shared" si="3"/>
        <v>4180</v>
      </c>
      <c r="S6" s="34">
        <f t="shared" si="3"/>
        <v>14948</v>
      </c>
      <c r="T6" s="34">
        <f t="shared" si="3"/>
        <v>886.47</v>
      </c>
      <c r="U6" s="34">
        <f t="shared" si="3"/>
        <v>16.86</v>
      </c>
      <c r="V6" s="34">
        <f t="shared" si="3"/>
        <v>17</v>
      </c>
      <c r="W6" s="34">
        <f t="shared" si="3"/>
        <v>0.05</v>
      </c>
      <c r="X6" s="34">
        <f t="shared" si="3"/>
        <v>340</v>
      </c>
      <c r="Y6" s="35">
        <f>IF(Y7="",NA(),Y7)</f>
        <v>103.38</v>
      </c>
      <c r="Z6" s="35">
        <f t="shared" ref="Z6:AH6" si="4">IF(Z7="",NA(),Z7)</f>
        <v>71.77</v>
      </c>
      <c r="AA6" s="35">
        <f t="shared" si="4"/>
        <v>119.02</v>
      </c>
      <c r="AB6" s="35">
        <f t="shared" si="4"/>
        <v>104.64</v>
      </c>
      <c r="AC6" s="35">
        <f t="shared" si="4"/>
        <v>106.58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274.07</v>
      </c>
      <c r="BL6" s="35">
        <f t="shared" si="7"/>
        <v>243.02</v>
      </c>
      <c r="BM6" s="35">
        <f t="shared" si="7"/>
        <v>196.19</v>
      </c>
      <c r="BN6" s="35">
        <f t="shared" si="7"/>
        <v>129.4</v>
      </c>
      <c r="BO6" s="35">
        <f t="shared" si="7"/>
        <v>126.26</v>
      </c>
      <c r="BP6" s="34" t="str">
        <f>IF(BP7="","",IF(BP7="-","【-】","【"&amp;SUBSTITUTE(TEXT(BP7,"#,##0.00"),"-","△")&amp;"】"))</f>
        <v>【126.26】</v>
      </c>
      <c r="BQ6" s="35">
        <f>IF(BQ7="",NA(),BQ7)</f>
        <v>7.05</v>
      </c>
      <c r="BR6" s="35">
        <f t="shared" ref="BR6:BZ6" si="8">IF(BR7="",NA(),BR7)</f>
        <v>71.77</v>
      </c>
      <c r="BS6" s="35">
        <f t="shared" si="8"/>
        <v>119.02</v>
      </c>
      <c r="BT6" s="35">
        <f t="shared" si="8"/>
        <v>104.64</v>
      </c>
      <c r="BU6" s="35">
        <f t="shared" si="8"/>
        <v>106.58</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3385.03</v>
      </c>
      <c r="CC6" s="35">
        <f t="shared" ref="CC6:CK6" si="9">IF(CC7="",NA(),CC7)</f>
        <v>338.49</v>
      </c>
      <c r="CD6" s="35">
        <f t="shared" si="9"/>
        <v>196.9</v>
      </c>
      <c r="CE6" s="35">
        <f t="shared" si="9"/>
        <v>229.4</v>
      </c>
      <c r="CF6" s="35">
        <f t="shared" si="9"/>
        <v>224.19</v>
      </c>
      <c r="CG6" s="35">
        <f t="shared" si="9"/>
        <v>514.20000000000005</v>
      </c>
      <c r="CH6" s="35">
        <f t="shared" si="9"/>
        <v>456.7</v>
      </c>
      <c r="CI6" s="35">
        <f t="shared" si="9"/>
        <v>485</v>
      </c>
      <c r="CJ6" s="35">
        <f t="shared" si="9"/>
        <v>501.56</v>
      </c>
      <c r="CK6" s="35">
        <f t="shared" si="9"/>
        <v>528.78</v>
      </c>
      <c r="CL6" s="34" t="str">
        <f>IF(CL7="","",IF(CL7="-","【-】","【"&amp;SUBSTITUTE(TEXT(CL7,"#,##0.00"),"-","△")&amp;"】"))</f>
        <v>【528.78】</v>
      </c>
      <c r="CM6" s="35">
        <f>IF(CM7="",NA(),CM7)</f>
        <v>25</v>
      </c>
      <c r="CN6" s="35">
        <f t="shared" ref="CN6:CV6" si="10">IF(CN7="",NA(),CN7)</f>
        <v>31.25</v>
      </c>
      <c r="CO6" s="35">
        <f t="shared" si="10"/>
        <v>56.25</v>
      </c>
      <c r="CP6" s="35">
        <f t="shared" si="10"/>
        <v>31.25</v>
      </c>
      <c r="CQ6" s="35">
        <f t="shared" si="10"/>
        <v>25</v>
      </c>
      <c r="CR6" s="35">
        <f t="shared" si="10"/>
        <v>27.55</v>
      </c>
      <c r="CS6" s="35">
        <f t="shared" si="10"/>
        <v>27.26</v>
      </c>
      <c r="CT6" s="35">
        <f t="shared" si="10"/>
        <v>27.09</v>
      </c>
      <c r="CU6" s="35">
        <f t="shared" si="10"/>
        <v>26.64</v>
      </c>
      <c r="CV6" s="35">
        <f t="shared" si="10"/>
        <v>26.11</v>
      </c>
      <c r="CW6" s="34" t="str">
        <f>IF(CW7="","",IF(CW7="-","【-】","【"&amp;SUBSTITUTE(TEXT(CW7,"#,##0.00"),"-","△")&amp;"】"))</f>
        <v>【26.11】</v>
      </c>
      <c r="CX6" s="35">
        <f>IF(CX7="",NA(),CX7)</f>
        <v>100</v>
      </c>
      <c r="CY6" s="35">
        <f t="shared" ref="CY6:DG6" si="11">IF(CY7="",NA(),CY7)</f>
        <v>100</v>
      </c>
      <c r="CZ6" s="35">
        <f t="shared" si="11"/>
        <v>100</v>
      </c>
      <c r="DA6" s="35">
        <f t="shared" si="11"/>
        <v>100</v>
      </c>
      <c r="DB6" s="35">
        <f t="shared" si="11"/>
        <v>100</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73687</v>
      </c>
      <c r="D7" s="37">
        <v>47</v>
      </c>
      <c r="E7" s="37">
        <v>17</v>
      </c>
      <c r="F7" s="37">
        <v>8</v>
      </c>
      <c r="G7" s="37">
        <v>0</v>
      </c>
      <c r="H7" s="37" t="s">
        <v>97</v>
      </c>
      <c r="I7" s="37" t="s">
        <v>98</v>
      </c>
      <c r="J7" s="37" t="s">
        <v>99</v>
      </c>
      <c r="K7" s="37" t="s">
        <v>100</v>
      </c>
      <c r="L7" s="37" t="s">
        <v>101</v>
      </c>
      <c r="M7" s="37" t="s">
        <v>102</v>
      </c>
      <c r="N7" s="38" t="s">
        <v>103</v>
      </c>
      <c r="O7" s="38" t="s">
        <v>104</v>
      </c>
      <c r="P7" s="38">
        <v>0.12</v>
      </c>
      <c r="Q7" s="38">
        <v>100.15</v>
      </c>
      <c r="R7" s="38">
        <v>4180</v>
      </c>
      <c r="S7" s="38">
        <v>14948</v>
      </c>
      <c r="T7" s="38">
        <v>886.47</v>
      </c>
      <c r="U7" s="38">
        <v>16.86</v>
      </c>
      <c r="V7" s="38">
        <v>17</v>
      </c>
      <c r="W7" s="38">
        <v>0.05</v>
      </c>
      <c r="X7" s="38">
        <v>340</v>
      </c>
      <c r="Y7" s="38">
        <v>103.38</v>
      </c>
      <c r="Z7" s="38">
        <v>71.77</v>
      </c>
      <c r="AA7" s="38">
        <v>119.02</v>
      </c>
      <c r="AB7" s="38">
        <v>104.64</v>
      </c>
      <c r="AC7" s="38">
        <v>106.58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274.07</v>
      </c>
      <c r="BL7" s="38">
        <v>243.02</v>
      </c>
      <c r="BM7" s="38">
        <v>196.19</v>
      </c>
      <c r="BN7" s="38">
        <v>129.4</v>
      </c>
      <c r="BO7" s="38">
        <v>126.26</v>
      </c>
      <c r="BP7" s="38">
        <v>126.26</v>
      </c>
      <c r="BQ7" s="38">
        <v>7.05</v>
      </c>
      <c r="BR7" s="38">
        <v>71.77</v>
      </c>
      <c r="BS7" s="38">
        <v>119.02</v>
      </c>
      <c r="BT7" s="38">
        <v>104.64</v>
      </c>
      <c r="BU7" s="38">
        <v>106.58</v>
      </c>
      <c r="BV7" s="38">
        <v>37.06</v>
      </c>
      <c r="BW7" s="38">
        <v>41.35</v>
      </c>
      <c r="BX7" s="38">
        <v>39.07</v>
      </c>
      <c r="BY7" s="38">
        <v>38.409999999999997</v>
      </c>
      <c r="BZ7" s="38">
        <v>35.869999999999997</v>
      </c>
      <c r="CA7" s="38">
        <v>35.869999999999997</v>
      </c>
      <c r="CB7" s="38">
        <v>3385.03</v>
      </c>
      <c r="CC7" s="38">
        <v>338.49</v>
      </c>
      <c r="CD7" s="38">
        <v>196.9</v>
      </c>
      <c r="CE7" s="38">
        <v>229.4</v>
      </c>
      <c r="CF7" s="38">
        <v>224.19</v>
      </c>
      <c r="CG7" s="38">
        <v>514.20000000000005</v>
      </c>
      <c r="CH7" s="38">
        <v>456.7</v>
      </c>
      <c r="CI7" s="38">
        <v>485</v>
      </c>
      <c r="CJ7" s="38">
        <v>501.56</v>
      </c>
      <c r="CK7" s="38">
        <v>528.78</v>
      </c>
      <c r="CL7" s="38">
        <v>528.78</v>
      </c>
      <c r="CM7" s="38">
        <v>25</v>
      </c>
      <c r="CN7" s="38">
        <v>31.25</v>
      </c>
      <c r="CO7" s="38">
        <v>56.25</v>
      </c>
      <c r="CP7" s="38">
        <v>31.25</v>
      </c>
      <c r="CQ7" s="38">
        <v>25</v>
      </c>
      <c r="CR7" s="38">
        <v>27.55</v>
      </c>
      <c r="CS7" s="38">
        <v>27.26</v>
      </c>
      <c r="CT7" s="38">
        <v>27.09</v>
      </c>
      <c r="CU7" s="38">
        <v>26.64</v>
      </c>
      <c r="CV7" s="38">
        <v>26.11</v>
      </c>
      <c r="CW7" s="38">
        <v>26.11</v>
      </c>
      <c r="CX7" s="38">
        <v>100</v>
      </c>
      <c r="CY7" s="38">
        <v>100</v>
      </c>
      <c r="CZ7" s="38">
        <v>100</v>
      </c>
      <c r="DA7" s="38">
        <v>100</v>
      </c>
      <c r="DB7" s="38">
        <v>100</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