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20113_05_R03年調査（R02年度分）\02 作成\【経営比較分析表】2020_073687_47_1718\"/>
    </mc:Choice>
  </mc:AlternateContent>
  <xr:revisionPtr revIDLastSave="0" documentId="13_ncr:1_{0EA78324-1707-4A6F-B000-B690EB025A5B}" xr6:coauthVersionLast="47" xr6:coauthVersionMax="47" xr10:uidLastSave="{00000000-0000-0000-0000-000000000000}"/>
  <workbookProtection workbookAlgorithmName="SHA-512" workbookHashValue="ZNRs1F1lMG2L2vHlJgb4AJifThb5VoATBoFK0dllQG8DCO1N96BuAcZUjE6Jj479wGeOopAupvaWFNUmm3T42Q==" workbookSaltValue="7BPYLujxgdT64qdxabSy0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AL10" i="4"/>
  <c r="AD10" i="4"/>
  <c r="B10" i="4"/>
  <c r="I8" i="4"/>
  <c r="B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<sst xmlns="http://schemas.openxmlformats.org/spreadsheetml/2006/main" count="236" uniqueCount="121">
  <si>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</si>
  <si>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</si>
  <si>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</si>
  <si>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</si>
  <si>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</si>
  <si>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</si>
  <si>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</si>
  <si>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</si>
  <si>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</si>
  <si>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</si>
  <si>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</si>
  <si>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</si>
  <si>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</si>
  <si>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</si>
  <si>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</si>
  <si>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</si>
  <si>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</si>
  <si>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</si>
  <si>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</si>
  <si>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</si>
  <si>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</si>
  <si>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</si>
  <si>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</si>
  <si>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</si>
  <si>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</si>
  <si>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</si>
  <si>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</si>
  <si>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</si>
  <si>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</si>
  <si>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</si>
  <si>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</si>
  <si>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</si>
  <si>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</si>
  <si>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</si>
  <si>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</si>
  <si>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</si>
  <si>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</si>
  <si>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</si>
  <si>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</si>
  <si>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</si>
  <si>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</si>
  <si>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</si>
  <si>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</si>
  <si>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</si>
  <si>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</si>
  <si>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</si>
  <si>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</si>
  <si>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</si>
  <si>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</si>
  <si>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</si>
  <si>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</si>
  <si>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</si>
  <si>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</si>
  <si>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</si>
  <si>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</si>
  <si>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</si>
  <si>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</si>
  <si>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</si>
  <si>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</si>
  <si>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</si>
  <si>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</si>
  <si>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</si>
  <si>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</si>
  <si>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</si>
  <si>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</si>
  <si>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</si>
  <si>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</si>
  <si>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</si>
  <si>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</si>
  <si>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</si>
  <si>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</si>
  <si>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</si>
  <si>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</si>
  <si>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</si>
  <si>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</si>
  <si>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</si>
  <si>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</si>
  <si>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</si>
  <si>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</si>
  <si>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</si>
  <si>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</si>
  <si>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</si>
  <si>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</si>
  <si>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</si>
  <si>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</si>
  <si>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</si>
  <si>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</si>
  <si>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</si>
  <si>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</si>
  <si>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</si>
  <si>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</si>
  <si>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</si>
  <si>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</si>
  <si>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</si>
  <si>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</si>
  <si>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</si>
  <si>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</si>
  <si>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</si>
  <si>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</si>
  <si>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</si>
  <si>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</si>
  <si>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</si>
  <si>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</si>
  <si>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</si>
  <si>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</si>
  <si>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</si>
  <si>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</si>
  <si>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</si>
  <si>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</si>
  <si>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</si>
  <si>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</si>
  <si>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</si>
  <si>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</si>
  <si>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</si>
  <si>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</si>
  <si>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</si>
  <si>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</si>
  <si>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</si>
  <si>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</si>
  <si>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xml:space="preserve">　収益的収支比率、経費回収率ともに100％を超えておりますが、施設規模が小さいことから、わずかな使用料収入の増減により各比率に大きな影響を及ぼしている状況です。
　他の施設同様に、今後も人口減少による使用料収入の減少が見込まれることから、安定した経営を行うためにも、使用料の見直しなどの経営改善に努める必要があります。
</t>
    <phoneticPr fontId="4"/>
  </si>
  <si>
    <t>　供用開始後、20年が経過していますが、管渠の老朽化はみられません。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</si>
</sst>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3-46AC-84FF-F1FCDD4685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c:v>0</c:v>
                </c:pt>
                <c:pt idx="4">
                  <c:v>0</c:v>
                </c:pt>
              </c:numCache>
            </c:numRef>
          </c:val>
          <c:smooth val="0"/>
          <c:extLst>
            <c:ext xmlns:c16="http://schemas.microsoft.com/office/drawing/2014/chart" uri="{C3380CC4-5D6E-409C-BE32-E72D297353CC}">
              <c16:uniqueId val="{00000001-3CB3-46AC-84FF-F1FCDD4685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19.510000000000002</c:v>
                </c:pt>
                <c:pt idx="1">
                  <c:v>19.510000000000002</c:v>
                </c:pt>
                <c:pt idx="2">
                  <c:v>17.07</c:v>
                </c:pt>
                <c:pt idx="3">
                  <c:v>17.07</c:v>
                </c:pt>
                <c:pt idx="4">
                  <c:v>21.95</c:v>
                </c:pt>
              </c:numCache>
            </c:numRef>
          </c:val>
          <c:extLst>
            <c:ext xmlns:c16="http://schemas.microsoft.com/office/drawing/2014/chart" uri="{C3380CC4-5D6E-409C-BE32-E72D297353CC}">
              <c16:uniqueId val="{00000000-0F5F-496F-BDA0-3271116D790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40.53</c:v>
                </c:pt>
                <c:pt idx="1">
                  <c:v>40.67</c:v>
                </c:pt>
                <c:pt idx="2">
                  <c:v>48.01</c:v>
                </c:pt>
                <c:pt idx="3">
                  <c:v>40.28</c:v>
                </c:pt>
                <c:pt idx="4">
                  <c:v>42.48</c:v>
                </c:pt>
              </c:numCache>
            </c:numRef>
          </c:val>
          <c:smooth val="0"/>
          <c:extLst>
            <c:ext xmlns:c16="http://schemas.microsoft.com/office/drawing/2014/chart" uri="{C3380CC4-5D6E-409C-BE32-E72D297353CC}">
              <c16:uniqueId val="{00000001-0F5F-496F-BDA0-3271116D790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91.43</c:v>
                </c:pt>
                <c:pt idx="1">
                  <c:v>100</c:v>
                </c:pt>
                <c:pt idx="2">
                  <c:v>90.91</c:v>
                </c:pt>
                <c:pt idx="3">
                  <c:v>88.89</c:v>
                </c:pt>
                <c:pt idx="4">
                  <c:v>88.57</c:v>
                </c:pt>
              </c:numCache>
            </c:numRef>
          </c:val>
          <c:extLst>
            <c:ext xmlns:c16="http://schemas.microsoft.com/office/drawing/2014/chart" uri="{C3380CC4-5D6E-409C-BE32-E72D297353CC}">
              <c16:uniqueId val="{00000000-4671-4836-A63D-7CE60365C5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90.28</c:v>
                </c:pt>
                <c:pt idx="1">
                  <c:v>89.47</c:v>
                </c:pt>
                <c:pt idx="2">
                  <c:v>91.18</c:v>
                </c:pt>
                <c:pt idx="3">
                  <c:v>90.78</c:v>
                </c:pt>
                <c:pt idx="4">
                  <c:v>90.73</c:v>
                </c:pt>
              </c:numCache>
            </c:numRef>
          </c:val>
          <c:smooth val="0"/>
          <c:extLst>
            <c:ext xmlns:c16="http://schemas.microsoft.com/office/drawing/2014/chart" uri="{C3380CC4-5D6E-409C-BE32-E72D297353CC}">
              <c16:uniqueId val="{00000001-4671-4836-A63D-7CE60365C5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103.89</c:v>
                </c:pt>
                <c:pt idx="1">
                  <c:v>99.63</c:v>
                </c:pt>
                <c:pt idx="2">
                  <c:v>90.58</c:v>
                </c:pt>
                <c:pt idx="3">
                  <c:v>97.08</c:v>
                </c:pt>
                <c:pt idx="4">
                  <c:v>119.33</c:v>
                </c:pt>
              </c:numCache>
            </c:numRef>
          </c:val>
          <c:extLst>
            <c:ext xmlns:c16="http://schemas.microsoft.com/office/drawing/2014/chart" uri="{C3380CC4-5D6E-409C-BE32-E72D297353CC}">
              <c16:uniqueId val="{00000000-0FFD-4D40-8784-9E3D166241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FD-4D40-8784-9E3D166241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5A-4762-9F2B-303DB83DDD9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5A-4762-9F2B-303DB83DDD9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8-4448-9415-B67DF73C77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8-4448-9415-B67DF73C77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B0-4243-9EED-3A1D1D48A0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B0-4243-9EED-3A1D1D48A0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9-416E-8A7D-F16956E174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9-416E-8A7D-F16956E174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F5-4E89-B855-10E0F30FED0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776.75</c:v>
                </c:pt>
                <c:pt idx="1">
                  <c:v>438.26</c:v>
                </c:pt>
                <c:pt idx="2">
                  <c:v>506.14</c:v>
                </c:pt>
                <c:pt idx="3">
                  <c:v>544.96</c:v>
                </c:pt>
                <c:pt idx="4">
                  <c:v>406.44</c:v>
                </c:pt>
              </c:numCache>
            </c:numRef>
          </c:val>
          <c:smooth val="0"/>
          <c:extLst>
            <c:ext xmlns:c16="http://schemas.microsoft.com/office/drawing/2014/chart" uri="{C3380CC4-5D6E-409C-BE32-E72D297353CC}">
              <c16:uniqueId val="{00000001-D1F5-4E89-B855-10E0F30FED0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62.62</c:v>
                </c:pt>
                <c:pt idx="1">
                  <c:v>71.06</c:v>
                </c:pt>
                <c:pt idx="2">
                  <c:v>56.76</c:v>
                </c:pt>
                <c:pt idx="3">
                  <c:v>80.959999999999994</c:v>
                </c:pt>
                <c:pt idx="4">
                  <c:v>100</c:v>
                </c:pt>
              </c:numCache>
            </c:numRef>
          </c:val>
          <c:extLst>
            <c:ext xmlns:c16="http://schemas.microsoft.com/office/drawing/2014/chart" uri="{C3380CC4-5D6E-409C-BE32-E72D297353CC}">
              <c16:uniqueId val="{00000000-60DC-4533-B127-561BF9F7E25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38.49</c:v>
                </c:pt>
                <c:pt idx="1">
                  <c:v>39.86</c:v>
                </c:pt>
                <c:pt idx="2">
                  <c:v>35.86</c:v>
                </c:pt>
                <c:pt idx="3">
                  <c:v>42.51</c:v>
                </c:pt>
                <c:pt idx="4">
                  <c:v>35.93</c:v>
                </c:pt>
              </c:numCache>
            </c:numRef>
          </c:val>
          <c:smooth val="0"/>
          <c:extLst>
            <c:ext xmlns:c16="http://schemas.microsoft.com/office/drawing/2014/chart" uri="{C3380CC4-5D6E-409C-BE32-E72D297353CC}">
              <c16:uniqueId val="{00000001-60DC-4533-B127-561BF9F7E25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331.75</c:v>
                </c:pt>
                <c:pt idx="1">
                  <c:v>285.33999999999997</c:v>
                </c:pt>
                <c:pt idx="2">
                  <c:v>321.16000000000003</c:v>
                </c:pt>
                <c:pt idx="3">
                  <c:v>245.75</c:v>
                </c:pt>
                <c:pt idx="4">
                  <c:v>352.06</c:v>
                </c:pt>
              </c:numCache>
            </c:numRef>
          </c:val>
          <c:extLst>
            <c:ext xmlns:c16="http://schemas.microsoft.com/office/drawing/2014/chart" uri="{C3380CC4-5D6E-409C-BE32-E72D297353CC}">
              <c16:uniqueId val="{00000000-D64C-4972-B721-41ED47495FA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479.21</c:v>
                </c:pt>
                <c:pt idx="1">
                  <c:v>451.49</c:v>
                </c:pt>
                <c:pt idx="2">
                  <c:v>448.63</c:v>
                </c:pt>
                <c:pt idx="3">
                  <c:v>447.34</c:v>
                </c:pt>
                <c:pt idx="4">
                  <c:v>499.55</c:v>
                </c:pt>
              </c:numCache>
            </c:numRef>
          </c:val>
          <c:smooth val="0"/>
          <c:extLst>
            <c:ext xmlns:c16="http://schemas.microsoft.com/office/drawing/2014/chart" uri="{C3380CC4-5D6E-409C-BE32-E72D297353CC}">
              <c16:uniqueId val="{00000001-D64C-4972-B721-41ED47495FA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【430.60】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【490.99】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南会津町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14948</v>
      </c>
      <c r="AM8" s="69"/>
      <c r="AN8" s="69"/>
      <c r="AO8" s="69"/>
      <c r="AP8" s="69"/>
      <c r="AQ8" s="69"/>
      <c r="AR8" s="69"/>
      <c r="AS8" s="69"/>
      <c r="AT8" s="68">
        <f>データ!T6</f>
        <v>886.47</v>
      </c>
      <c r="AU8" s="68"/>
      <c r="AV8" s="68"/>
      <c r="AW8" s="68"/>
      <c r="AX8" s="68"/>
      <c r="AY8" s="68"/>
      <c r="AZ8" s="68"/>
      <c r="BA8" s="68"/>
      <c r="BB8" s="68">
        <f>データ!U6</f>
        <v>16.86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0.24</v>
      </c>
      <c r="Q10" s="68"/>
      <c r="R10" s="68"/>
      <c r="S10" s="68"/>
      <c r="T10" s="68"/>
      <c r="U10" s="68"/>
      <c r="V10" s="68"/>
      <c r="W10" s="68">
        <f>データ!Q6</f>
        <v>90.4</v>
      </c>
      <c r="X10" s="68"/>
      <c r="Y10" s="68"/>
      <c r="Z10" s="68"/>
      <c r="AA10" s="68"/>
      <c r="AB10" s="68"/>
      <c r="AC10" s="68"/>
      <c r="AD10" s="69">
        <f>データ!R6</f>
        <v>4180</v>
      </c>
      <c r="AE10" s="69"/>
      <c r="AF10" s="69"/>
      <c r="AG10" s="69"/>
      <c r="AH10" s="69"/>
      <c r="AI10" s="69"/>
      <c r="AJ10" s="69"/>
      <c r="AK10" s="2"/>
      <c r="AL10" s="69">
        <f>データ!V6</f>
        <v>35</v>
      </c>
      <c r="AM10" s="69"/>
      <c r="AN10" s="69"/>
      <c r="AO10" s="69"/>
      <c r="AP10" s="69"/>
      <c r="AQ10" s="69"/>
      <c r="AR10" s="69"/>
      <c r="AS10" s="69"/>
      <c r="AT10" s="68">
        <f>データ!W6</f>
        <v>0.02</v>
      </c>
      <c r="AU10" s="68"/>
      <c r="AV10" s="68"/>
      <c r="AW10" s="68"/>
      <c r="AX10" s="68"/>
      <c r="AY10" s="68"/>
      <c r="AZ10" s="68"/>
      <c r="BA10" s="68"/>
      <c r="BB10" s="68">
        <f>データ!X6</f>
        <v>1750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【430.60】</v>
      </c>
      <c r="I86" s="26" t="str">
        <f>データ!CA6</f>
        <v>【36.30】</v>
      </c>
      <c r="J86" s="26" t="str">
        <f>データ!CL6</f>
        <v>【490.99】</v>
      </c>
      <c r="K86" s="26" t="str">
        <f>データ!CW6</f>
        <v>【42.82】</v>
      </c>
      <c r="L86" s="26" t="str">
        <f>データ!DH6</f>
        <v>【90.04】</v>
      </c>
      <c r="M86" s="26" t="s">
        <v>44</v>
      </c>
      <c r="N86" s="26" t="s">
        <v>44</v>
      </c>
      <c r="O86" s="26" t="str">
        <f>データ!EO6</f>
        <v>【0.00】</v>
      </c>
    </row>
  </sheetData>
  <sheetProtection algorithmName="SHA-512" hashValue="VaIIScT30AymoVm8AMv2GeBAOaMf2Wtvi2KgGJxKO4m0WBNRHaaYiSp/8N+V1yDeLDrFD6nKD4toNY2hwGwj5A==" saltValue="8FYvVGUIhdG7EUZtWx+D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73687</v>
      </c>
      <c r="D6" s="33">
        <f t="shared" si="3"/>
        <v>47</v>
      </c>
      <c r="E6" s="33">
        <f t="shared" si="3"/>
        <v>17</v>
      </c>
      <c r="F6" s="33">
        <f t="shared" si="3"/>
        <v>7</v>
      </c>
      <c r="G6" s="33">
        <f t="shared" si="3"/>
        <v>0</v>
      </c>
      <c r="H6" s="33" t="str">
        <f t="shared" si="3"/>
        <v>福島県　南会津町</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0.24</v>
      </c>
      <c r="Q6" s="34">
        <f t="shared" si="3"/>
        <v>90.4</v>
      </c>
      <c r="R6" s="34">
        <f t="shared" si="3"/>
        <v>4180</v>
      </c>
      <c r="S6" s="34">
        <f t="shared" si="3"/>
        <v>14948</v>
      </c>
      <c r="T6" s="34">
        <f t="shared" si="3"/>
        <v>886.47</v>
      </c>
      <c r="U6" s="34">
        <f t="shared" si="3"/>
        <v>16.86</v>
      </c>
      <c r="V6" s="34">
        <f t="shared" si="3"/>
        <v>35</v>
      </c>
      <c r="W6" s="34">
        <f t="shared" si="3"/>
        <v>0.02</v>
      </c>
      <c r="X6" s="34">
        <f t="shared" si="3"/>
        <v>1750</v>
      </c>
      <c r="Y6" s="35">
        <f>IF(Y7="",NA(),Y7)</f>
        <v>103.89</v>
      </c>
      <c r="Z6" s="35">
        <f t="shared" ref="Z6:AH6" si="4">IF(Z7="",NA(),Z7)</f>
        <v>99.63</v>
      </c>
      <c r="AA6" s="35">
        <f t="shared" si="4"/>
        <v>90.58</v>
      </c>
      <c r="AB6" s="35">
        <f t="shared" si="4"/>
        <v>97.08</v>
      </c>
      <c r="AC6" s="35">
        <f t="shared" si="4"/>
        <v>119.33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776.75</v>
      </c>
      <c r="BL6" s="35">
        <f t="shared" si="7"/>
        <v>438.26</v>
      </c>
      <c r="BM6" s="35">
        <f t="shared" si="7"/>
        <v>506.14</v>
      </c>
      <c r="BN6" s="35">
        <f t="shared" si="7"/>
        <v>544.96</v>
      </c>
      <c r="BO6" s="35">
        <f t="shared" si="7"/>
        <v>406.44</v>
      </c>
      <c r="BP6" s="34" t="str">
        <f>IF(BP7="","",IF(BP7="-","【-】","【"&amp;SUBSTITUTE(TEXT(BP7,"#,##0.00"),"-","△")&amp;"】"))</f>
        <v>【430.60】</v>
      </c>
      <c r="BQ6" s="35">
        <f>IF(BQ7="",NA(),BQ7)</f>
        <v>62.62</v>
      </c>
      <c r="BR6" s="35">
        <f t="shared" ref="BR6:BZ6" si="8">IF(BR7="",NA(),BR7)</f>
        <v>71.06</v>
      </c>
      <c r="BS6" s="35">
        <f t="shared" si="8"/>
        <v>56.76</v>
      </c>
      <c r="BT6" s="35">
        <f t="shared" si="8"/>
        <v>80.959999999999994</v>
      </c>
      <c r="BU6" s="35">
        <f t="shared" si="8"/>
        <v>100</v>
      </c>
      <c r="BV6" s="35">
        <f t="shared" si="8"/>
        <v>38.49</v>
      </c>
      <c r="BW6" s="35">
        <f t="shared" si="8"/>
        <v>39.86</v>
      </c>
      <c r="BX6" s="35">
        <f t="shared" si="8"/>
        <v>35.86</v>
      </c>
      <c r="BY6" s="35">
        <f t="shared" si="8"/>
        <v>42.51</v>
      </c>
      <c r="BZ6" s="35">
        <f t="shared" si="8"/>
        <v>35.93</v>
      </c>
      <c r="CA6" s="34" t="str">
        <f>IF(CA7="","",IF(CA7="-","【-】","【"&amp;SUBSTITUTE(TEXT(CA7,"#,##0.00"),"-","△")&amp;"】"))</f>
        <v>【36.30】</v>
      </c>
      <c r="CB6" s="35">
        <f>IF(CB7="",NA(),CB7)</f>
        <v>331.75</v>
      </c>
      <c r="CC6" s="35">
        <f t="shared" ref="CC6:CK6" si="9">IF(CC7="",NA(),CC7)</f>
        <v>285.33999999999997</v>
      </c>
      <c r="CD6" s="35">
        <f t="shared" si="9"/>
        <v>321.16000000000003</v>
      </c>
      <c r="CE6" s="35">
        <f t="shared" si="9"/>
        <v>245.75</v>
      </c>
      <c r="CF6" s="35">
        <f t="shared" si="9"/>
        <v>352.06</v>
      </c>
      <c r="CG6" s="35">
        <f t="shared" si="9"/>
        <v>479.21</v>
      </c>
      <c r="CH6" s="35">
        <f t="shared" si="9"/>
        <v>451.49</v>
      </c>
      <c r="CI6" s="35">
        <f t="shared" si="9"/>
        <v>448.63</v>
      </c>
      <c r="CJ6" s="35">
        <f t="shared" si="9"/>
        <v>447.34</v>
      </c>
      <c r="CK6" s="35">
        <f t="shared" si="9"/>
        <v>499.55</v>
      </c>
      <c r="CL6" s="34" t="str">
        <f>IF(CL7="","",IF(CL7="-","【-】","【"&amp;SUBSTITUTE(TEXT(CL7,"#,##0.00"),"-","△")&amp;"】"))</f>
        <v>【490.99】</v>
      </c>
      <c r="CM6" s="35">
        <f>IF(CM7="",NA(),CM7)</f>
        <v>19.510000000000002</v>
      </c>
      <c r="CN6" s="35">
        <f t="shared" ref="CN6:CV6" si="10">IF(CN7="",NA(),CN7)</f>
        <v>19.510000000000002</v>
      </c>
      <c r="CO6" s="35">
        <f t="shared" si="10"/>
        <v>17.07</v>
      </c>
      <c r="CP6" s="35">
        <f t="shared" si="10"/>
        <v>17.07</v>
      </c>
      <c r="CQ6" s="35">
        <f t="shared" si="10"/>
        <v>21.95</v>
      </c>
      <c r="CR6" s="35">
        <f t="shared" si="10"/>
        <v>40.53</v>
      </c>
      <c r="CS6" s="35">
        <f t="shared" si="10"/>
        <v>40.67</v>
      </c>
      <c r="CT6" s="35">
        <f t="shared" si="10"/>
        <v>48.01</v>
      </c>
      <c r="CU6" s="35">
        <f t="shared" si="10"/>
        <v>40.28</v>
      </c>
      <c r="CV6" s="35">
        <f t="shared" si="10"/>
        <v>42.48</v>
      </c>
      <c r="CW6" s="34" t="str">
        <f>IF(CW7="","",IF(CW7="-","【-】","【"&amp;SUBSTITUTE(TEXT(CW7,"#,##0.00"),"-","△")&amp;"】"))</f>
        <v>【42.82】</v>
      </c>
      <c r="CX6" s="35">
        <f>IF(CX7="",NA(),CX7)</f>
        <v>91.43</v>
      </c>
      <c r="CY6" s="35">
        <f t="shared" ref="CY6:DG6" si="11">IF(CY7="",NA(),CY7)</f>
        <v>100</v>
      </c>
      <c r="CZ6" s="35">
        <f t="shared" si="11"/>
        <v>90.91</v>
      </c>
      <c r="DA6" s="35">
        <f t="shared" si="11"/>
        <v>88.89</v>
      </c>
      <c r="DB6" s="35">
        <f t="shared" si="11"/>
        <v>88.57</v>
      </c>
      <c r="DC6" s="35">
        <f t="shared" si="11"/>
        <v>90.28</v>
      </c>
      <c r="DD6" s="35">
        <f t="shared" si="11"/>
        <v>89.47</v>
      </c>
      <c r="DE6" s="35">
        <f t="shared" si="11"/>
        <v>91.18</v>
      </c>
      <c r="DF6" s="35">
        <f t="shared" si="11"/>
        <v>90.78</v>
      </c>
      <c r="DG6" s="35">
        <f t="shared" si="11"/>
        <v>90.73</v>
      </c>
      <c r="DH6" s="34" t="str">
        <f>IF(DH7="","",IF(DH7="-","【-】","【"&amp;SUBSTITUTE(TEXT(DH7,"#,##0.00"),"-","△")&amp;"】"))</f>
        <v>【90.04】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73687</v>
      </c>
      <c r="D7" s="37">
        <v>47</v>
      </c>
      <c r="E7" s="37">
        <v>17</v>
      </c>
      <c r="F7" s="37">
        <v>7</v>
      </c>
      <c r="G7" s="37">
        <v>0</v>
      </c>
      <c r="H7" s="37" t="s">
        <v>98</v>
      </c>
      <c r="I7" s="37" t="s">
        <v>99</v>
      </c>
      <c r="J7" s="37" t="s">
        <v>100</v>
      </c>
      <c r="K7" s="37" t="s">
        <v>101</v>
      </c>
      <c r="L7" s="37" t="s">
        <v>102</v>
      </c>
      <c r="M7" s="37" t="s">
        <v>103</v>
      </c>
      <c r="N7" s="38" t="s">
        <v>104</v>
      </c>
      <c r="O7" s="38" t="s">
        <v>105</v>
      </c>
      <c r="P7" s="38">
        <v>0.24</v>
      </c>
      <c r="Q7" s="38">
        <v>90.4</v>
      </c>
      <c r="R7" s="38">
        <v>4180</v>
      </c>
      <c r="S7" s="38">
        <v>14948</v>
      </c>
      <c r="T7" s="38">
        <v>886.47</v>
      </c>
      <c r="U7" s="38">
        <v>16.86</v>
      </c>
      <c r="V7" s="38">
        <v>35</v>
      </c>
      <c r="W7" s="38">
        <v>0.02</v>
      </c>
      <c r="X7" s="38">
        <v>1750</v>
      </c>
      <c r="Y7" s="38">
        <v>103.89</v>
      </c>
      <c r="Z7" s="38">
        <v>99.63</v>
      </c>
      <c r="AA7" s="38">
        <v>90.58</v>
      </c>
      <c r="AB7" s="38">
        <v>97.08</v>
      </c>
      <c r="AC7" s="38">
        <v>119.33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776.75</v>
      </c>
      <c r="BL7" s="38">
        <v>438.26</v>
      </c>
      <c r="BM7" s="38">
        <v>506.14</v>
      </c>
      <c r="BN7" s="38">
        <v>544.96</v>
      </c>
      <c r="BO7" s="38">
        <v>406.44</v>
      </c>
      <c r="BP7" s="38">
        <v>430.6</v>
      </c>
      <c r="BQ7" s="38">
        <v>62.62</v>
      </c>
      <c r="BR7" s="38">
        <v>71.06</v>
      </c>
      <c r="BS7" s="38">
        <v>56.76</v>
      </c>
      <c r="BT7" s="38">
        <v>80.959999999999994</v>
      </c>
      <c r="BU7" s="38">
        <v>100</v>
      </c>
      <c r="BV7" s="38">
        <v>38.49</v>
      </c>
      <c r="BW7" s="38">
        <v>39.86</v>
      </c>
      <c r="BX7" s="38">
        <v>35.86</v>
      </c>
      <c r="BY7" s="38">
        <v>42.51</v>
      </c>
      <c r="BZ7" s="38">
        <v>35.93</v>
      </c>
      <c r="CA7" s="38">
        <v>36.299999999999997</v>
      </c>
      <c r="CB7" s="38">
        <v>331.75</v>
      </c>
      <c r="CC7" s="38">
        <v>285.33999999999997</v>
      </c>
      <c r="CD7" s="38">
        <v>321.16000000000003</v>
      </c>
      <c r="CE7" s="38">
        <v>245.75</v>
      </c>
      <c r="CF7" s="38">
        <v>352.06</v>
      </c>
      <c r="CG7" s="38">
        <v>479.21</v>
      </c>
      <c r="CH7" s="38">
        <v>451.49</v>
      </c>
      <c r="CI7" s="38">
        <v>448.63</v>
      </c>
      <c r="CJ7" s="38">
        <v>447.34</v>
      </c>
      <c r="CK7" s="38">
        <v>499.55</v>
      </c>
      <c r="CL7" s="38">
        <v>490.99</v>
      </c>
      <c r="CM7" s="38">
        <v>19.510000000000002</v>
      </c>
      <c r="CN7" s="38">
        <v>19.510000000000002</v>
      </c>
      <c r="CO7" s="38">
        <v>17.07</v>
      </c>
      <c r="CP7" s="38">
        <v>17.07</v>
      </c>
      <c r="CQ7" s="38">
        <v>21.95</v>
      </c>
      <c r="CR7" s="38">
        <v>40.53</v>
      </c>
      <c r="CS7" s="38">
        <v>40.67</v>
      </c>
      <c r="CT7" s="38">
        <v>48.01</v>
      </c>
      <c r="CU7" s="38">
        <v>40.28</v>
      </c>
      <c r="CV7" s="38">
        <v>42.48</v>
      </c>
      <c r="CW7" s="38">
        <v>42.82</v>
      </c>
      <c r="CX7" s="38">
        <v>91.43</v>
      </c>
      <c r="CY7" s="38">
        <v>100</v>
      </c>
      <c r="CZ7" s="38">
        <v>90.91</v>
      </c>
      <c r="DA7" s="38">
        <v>88.89</v>
      </c>
      <c r="DB7" s="38">
        <v>88.57</v>
      </c>
      <c r="DC7" s="38">
        <v>90.28</v>
      </c>
      <c r="DD7" s="38">
        <v>89.47</v>
      </c>
      <c r="DE7" s="38">
        <v>91.18</v>
      </c>
      <c r="DF7" s="38">
        <v>90.78</v>
      </c>
      <c r="DG7" s="38">
        <v>90.73</v>
      </c>
      <c r="DH7" s="38">
        <v>90.04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