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lg061\Desktop\公会計（簡水・集排）経営比較分析\03-回答\"/>
    </mc:Choice>
  </mc:AlternateContent>
  <xr:revisionPtr revIDLastSave="0" documentId="13_ncr:1_{1E07E80E-97D7-4363-9E58-0C94C2CDBC52}" xr6:coauthVersionLast="45" xr6:coauthVersionMax="45" xr10:uidLastSave="{00000000-0000-0000-0000-000000000000}"/>
  <workbookProtection workbookAlgorithmName="SHA-512" workbookHashValue="boOpUcqLqE0sVuREwmHxP+Bzr95g2A1GzPV/f4oGBHBIGEhjVT+F3ITkt8icAsiiKFpCBpUPQNi7nKWED4kXvg==" workbookSaltValue="6CO18aCJ/7KWKhVBqHtdp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W10" i="4"/>
  <c r="B10" i="4"/>
  <c r="AL8" i="4"/>
  <c r="P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<sst xmlns="http://schemas.openxmlformats.org/spreadsheetml/2006/main" count="236" uniqueCount="122">
  <si>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</si>
  <si>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</si>
  <si>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</si>
  <si>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</si>
  <si>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</si>
  <si>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</si>
  <si>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</si>
  <si>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</si>
  <si>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</si>
  <si>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</si>
  <si>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</si>
  <si>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</si>
  <si>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</si>
  <si>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</si>
  <si>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</si>
  <si>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</si>
  <si>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</si>
  <si>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</si>
  <si>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</si>
  <si>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</si>
  <si>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</si>
  <si>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</si>
  <si>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</si>
  <si>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</si>
  <si>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</si>
  <si>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</si>
  <si>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</si>
  <si>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</si>
  <si>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</si>
  <si>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</si>
  <si>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</si>
  <si>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</si>
  <si>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</si>
  <si>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</si>
  <si>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</si>
  <si>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</si>
  <si>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</si>
  <si>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</si>
  <si>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</si>
  <si>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</si>
  <si>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</si>
  <si>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</si>
  <si>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</si>
  <si>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</si>
  <si>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</si>
  <si>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</si>
  <si>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</si>
  <si>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</si>
  <si>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</si>
  <si>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</si>
  <si>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</si>
  <si>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</si>
  <si>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</si>
  <si>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</si>
  <si>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</si>
  <si>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</si>
  <si>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</si>
  <si>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</si>
  <si>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</si>
  <si>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</si>
  <si>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</si>
  <si>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</si>
  <si>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</si>
  <si>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</si>
  <si>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</si>
  <si>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</si>
  <si>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</si>
  <si>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</si>
  <si>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</si>
  <si>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</si>
  <si>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</si>
  <si>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</si>
  <si>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</si>
  <si>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</si>
  <si>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</si>
  <si>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</si>
  <si>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</si>
  <si>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</si>
  <si>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</si>
  <si>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</si>
  <si>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</si>
  <si>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</si>
  <si>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</si>
  <si>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</si>
  <si>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</si>
  <si>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</si>
  <si>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</si>
  <si>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</si>
  <si>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</si>
  <si>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</si>
  <si>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</si>
  <si>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</si>
  <si>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</si>
  <si>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</si>
  <si>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</si>
  <si>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</si>
  <si>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</si>
  <si>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</si>
  <si>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</si>
  <si>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</si>
  <si>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</si>
  <si>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</si>
  <si>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</si>
  <si>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</si>
  <si>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</si>
  <si>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</si>
  <si>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</si>
  <si>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</si>
  <si>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</si>
  <si>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</si>
  <si>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</si>
  <si>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</si>
  <si>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</si>
  <si>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</si>
  <si>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</si>
  <si>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</si>
  <si>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</si>
  <si>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</si>
  <si>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</si>
  <si>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当該施設は比較的新しく、また今後新たにエリアの拡大や多額投資による施設増強整備は予定していません。しかし、これまでの施設整備による起債償還が今後も続くこととなるため、それを考慮しながら当該事業を健全に運営していく必要があります。また、当町の地理的環境条件により比較的小規模な施設が分散しているため、今後施設利用者数の増加が見込めない中で、各施設及び施設全体の維持管理を適切に行っていくことが最も重要といえます。</t>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</si>
  <si>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</si>
  <si>
    <t>現行使用料は、平成２２年度に改定し今日に至るものです。企業債償還費に１００％一般会計から繰入れしても、更に基金を取り崩している状況にあります。施設維持管理費用が不足しているため使用料の増額見直しが必要と考えますが、高齢者割合が増加している当町において使用料金の値上げは極めて困難な現況でもあります。令和５年度までの計画により一部施設の統合も進めていくので、その進捗状況を見極めながら施設全体の更なる効率化を図り事業の安定的継続運営に努めていきたいと考えます。</t>
    <rPh sb="149" eb="151">
      <t>レイワ</t>
    </rPh>
    <rPh sb="152" eb="154">
      <t>ネンド</t>
    </rPh>
    <rPh sb="157" eb="159">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</si>
</sst>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62-47AA-8F6C-CB2684B9C36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B162-47AA-8F6C-CB2684B9C36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104.23</c:v>
                </c:pt>
                <c:pt idx="1">
                  <c:v>116.75</c:v>
                </c:pt>
                <c:pt idx="2">
                  <c:v>107.19</c:v>
                </c:pt>
                <c:pt idx="3">
                  <c:v>103.1</c:v>
                </c:pt>
                <c:pt idx="4">
                  <c:v>110.07</c:v>
                </c:pt>
              </c:numCache>
            </c:numRef>
          </c:val>
          <c:extLst>
            <c:ext xmlns:c16="http://schemas.microsoft.com/office/drawing/2014/chart" uri="{C3380CC4-5D6E-409C-BE32-E72D297353CC}">
              <c16:uniqueId val="{00000000-EFBE-431A-BAB8-1F415FD9DB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FBE-431A-BAB8-1F415FD9DB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50F-4784-89EA-6701C300882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250F-4784-89EA-6701C300882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48.16</c:v>
                </c:pt>
                <c:pt idx="1">
                  <c:v>46.68</c:v>
                </c:pt>
                <c:pt idx="2">
                  <c:v>43.99</c:v>
                </c:pt>
                <c:pt idx="3">
                  <c:v>51.79</c:v>
                </c:pt>
                <c:pt idx="4">
                  <c:v>51.06</c:v>
                </c:pt>
              </c:numCache>
            </c:numRef>
          </c:val>
          <c:extLst>
            <c:ext xmlns:c16="http://schemas.microsoft.com/office/drawing/2014/chart" uri="{C3380CC4-5D6E-409C-BE32-E72D297353CC}">
              <c16:uniqueId val="{00000000-CD6B-429D-BC75-E080A2E474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6B-429D-BC75-E080A2E474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CA-4497-9B53-5B26B012E0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CA-4497-9B53-5B26B012E0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45-4E3D-85F7-1BEFC970A6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5-4E3D-85F7-1BEFC970A6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17-43F5-AF7C-6525923F2C3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17-43F5-AF7C-6525923F2C3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68-4DD1-B845-D07365994F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68-4DD1-B845-D07365994F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C3-4AEF-A63A-67B8A57002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1C3-4AEF-A63A-67B8A57002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85.33</c:v>
                </c:pt>
                <c:pt idx="1">
                  <c:v>97.47</c:v>
                </c:pt>
                <c:pt idx="2">
                  <c:v>95.77</c:v>
                </c:pt>
                <c:pt idx="3">
                  <c:v>96.39</c:v>
                </c:pt>
                <c:pt idx="4">
                  <c:v>95.62</c:v>
                </c:pt>
              </c:numCache>
            </c:numRef>
          </c:val>
          <c:extLst>
            <c:ext xmlns:c16="http://schemas.microsoft.com/office/drawing/2014/chart" uri="{C3380CC4-5D6E-409C-BE32-E72D297353CC}">
              <c16:uniqueId val="{00000000-7AD9-4BDD-A622-015095E1EC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7AD9-4BDD-A622-015095E1EC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180.92</c:v>
                </c:pt>
                <c:pt idx="1">
                  <c:v>193.42</c:v>
                </c:pt>
                <c:pt idx="2">
                  <c:v>212.36</c:v>
                </c:pt>
                <c:pt idx="3">
                  <c:v>214.2</c:v>
                </c:pt>
                <c:pt idx="4">
                  <c:v>196.79</c:v>
                </c:pt>
              </c:numCache>
            </c:numRef>
          </c:val>
          <c:extLst>
            <c:ext xmlns:c16="http://schemas.microsoft.com/office/drawing/2014/chart" uri="{C3380CC4-5D6E-409C-BE32-E72D297353CC}">
              <c16:uniqueId val="{00000000-D321-45D6-893D-1EE543E46B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321-45D6-893D-1EE543E46B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40" zoomScaleNormal="40" workbookViewId="0">
      <selection activeCell="DY30" sqref="DY30:DY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只見町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4178</v>
      </c>
      <c r="AM8" s="51"/>
      <c r="AN8" s="51"/>
      <c r="AO8" s="51"/>
      <c r="AP8" s="51"/>
      <c r="AQ8" s="51"/>
      <c r="AR8" s="51"/>
      <c r="AS8" s="51"/>
      <c r="AT8" s="46">
        <f>データ!T6</f>
        <v>747.56</v>
      </c>
      <c r="AU8" s="46"/>
      <c r="AV8" s="46"/>
      <c r="AW8" s="46"/>
      <c r="AX8" s="46"/>
      <c r="AY8" s="46"/>
      <c r="AZ8" s="46"/>
      <c r="BA8" s="46"/>
      <c r="BB8" s="46">
        <f>データ!U6</f>
        <v>5.59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78.88</v>
      </c>
      <c r="Q10" s="46"/>
      <c r="R10" s="46"/>
      <c r="S10" s="46"/>
      <c r="T10" s="46"/>
      <c r="U10" s="46"/>
      <c r="V10" s="46"/>
      <c r="W10" s="46">
        <f>データ!Q6</f>
        <v>100</v>
      </c>
      <c r="X10" s="46"/>
      <c r="Y10" s="46"/>
      <c r="Z10" s="46"/>
      <c r="AA10" s="46"/>
      <c r="AB10" s="46"/>
      <c r="AC10" s="46"/>
      <c r="AD10" s="51">
        <f>データ!R6</f>
        <v>4400</v>
      </c>
      <c r="AE10" s="51"/>
      <c r="AF10" s="51"/>
      <c r="AG10" s="51"/>
      <c r="AH10" s="51"/>
      <c r="AI10" s="51"/>
      <c r="AJ10" s="51"/>
      <c r="AK10" s="2"/>
      <c r="AL10" s="51">
        <f>データ!V6</f>
        <v>3245</v>
      </c>
      <c r="AM10" s="51"/>
      <c r="AN10" s="51"/>
      <c r="AO10" s="51"/>
      <c r="AP10" s="51"/>
      <c r="AQ10" s="51"/>
      <c r="AR10" s="51"/>
      <c r="AS10" s="51"/>
      <c r="AT10" s="46">
        <f>データ!W6</f>
        <v>3.83</v>
      </c>
      <c r="AU10" s="46"/>
      <c r="AV10" s="46"/>
      <c r="AW10" s="46"/>
      <c r="AX10" s="46"/>
      <c r="AY10" s="46"/>
      <c r="AZ10" s="46"/>
      <c r="BA10" s="46"/>
      <c r="BB10" s="46">
        <f>データ!X6</f>
        <v>847.26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4qLXfF/y78kNmRV5INnLInzf7jBt2OOHGji91RiOM9m8aowkNcY2Z0ThKG8v4quAWrK8iPVWlDTbpw+dLinTCA==" saltValue="RaZ628nvM6BrFNPPtfRv4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73679</v>
      </c>
      <c r="D6" s="33">
        <f t="shared" si="3"/>
        <v>47</v>
      </c>
      <c r="E6" s="33">
        <f t="shared" si="3"/>
        <v>17</v>
      </c>
      <c r="F6" s="33">
        <f t="shared" si="3"/>
        <v>5</v>
      </c>
      <c r="G6" s="33">
        <f t="shared" si="3"/>
        <v>0</v>
      </c>
      <c r="H6" s="33" t="str">
        <f t="shared" si="3"/>
        <v>福島県　只見町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78.88</v>
      </c>
      <c r="Q6" s="34">
        <f t="shared" si="3"/>
        <v>100</v>
      </c>
      <c r="R6" s="34">
        <f t="shared" si="3"/>
        <v>4400</v>
      </c>
      <c r="S6" s="34">
        <f t="shared" si="3"/>
        <v>4178</v>
      </c>
      <c r="T6" s="34">
        <f t="shared" si="3"/>
        <v>747.56</v>
      </c>
      <c r="U6" s="34">
        <f t="shared" si="3"/>
        <v>5.59</v>
      </c>
      <c r="V6" s="34">
        <f t="shared" si="3"/>
        <v>3245</v>
      </c>
      <c r="W6" s="34">
        <f t="shared" si="3"/>
        <v>3.83</v>
      </c>
      <c r="X6" s="34">
        <f t="shared" si="3"/>
        <v>847.26</v>
      </c>
      <c r="Y6" s="35">
        <f>IF(Y7="",NA(),Y7)</f>
        <v>48.16</v>
      </c>
      <c r="Z6" s="35">
        <f t="shared" ref="Z6:AH6" si="4">IF(Z7="",NA(),Z7)</f>
        <v>46.68</v>
      </c>
      <c r="AA6" s="35">
        <f t="shared" si="4"/>
        <v>43.99</v>
      </c>
      <c r="AB6" s="35">
        <f t="shared" si="4"/>
        <v>51.79</v>
      </c>
      <c r="AC6" s="35">
        <f t="shared" si="4"/>
        <v>51.06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85.33</v>
      </c>
      <c r="BR6" s="35">
        <f t="shared" ref="BR6:BZ6" si="8">IF(BR7="",NA(),BR7)</f>
        <v>97.47</v>
      </c>
      <c r="BS6" s="35">
        <f t="shared" si="8"/>
        <v>95.77</v>
      </c>
      <c r="BT6" s="35">
        <f t="shared" si="8"/>
        <v>96.39</v>
      </c>
      <c r="BU6" s="35">
        <f t="shared" si="8"/>
        <v>95.62</v>
      </c>
      <c r="BV6" s="35">
        <f t="shared" si="8"/>
        <v>55.32</v>
      </c>
      <c r="BW6" s="35">
        <f t="shared" si="8"/>
        <v>59.8</v>
      </c>
      <c r="BX6" s="35">
        <f t="shared" si="8"/>
        <v>57.77</v>
      </c>
      <c r="BY6" s="35">
        <f t="shared" si="8"/>
        <v>57.31</v>
      </c>
      <c r="BZ6" s="35">
        <f t="shared" si="8"/>
        <v>57.08</v>
      </c>
      <c r="CA6" s="34" t="str">
        <f>IF(CA7="","",IF(CA7="-","【-】","【"&amp;SUBSTITUTE(TEXT(CA7,"#,##0.00"),"-","△")&amp;"】"))</f>
        <v>【60.94】</v>
      </c>
      <c r="CB6" s="35">
        <f>IF(CB7="",NA(),CB7)</f>
        <v>180.92</v>
      </c>
      <c r="CC6" s="35">
        <f t="shared" ref="CC6:CK6" si="9">IF(CC7="",NA(),CC7)</f>
        <v>193.42</v>
      </c>
      <c r="CD6" s="35">
        <f t="shared" si="9"/>
        <v>212.36</v>
      </c>
      <c r="CE6" s="35">
        <f t="shared" si="9"/>
        <v>214.2</v>
      </c>
      <c r="CF6" s="35">
        <f t="shared" si="9"/>
        <v>196.79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104.23</v>
      </c>
      <c r="CN6" s="35">
        <f t="shared" ref="CN6:CV6" si="10">IF(CN7="",NA(),CN7)</f>
        <v>116.75</v>
      </c>
      <c r="CO6" s="35">
        <f t="shared" si="10"/>
        <v>107.19</v>
      </c>
      <c r="CP6" s="35">
        <f t="shared" si="10"/>
        <v>103.1</v>
      </c>
      <c r="CQ6" s="35">
        <f t="shared" si="10"/>
        <v>110.07</v>
      </c>
      <c r="CR6" s="35">
        <f t="shared" si="10"/>
        <v>60.65</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73679</v>
      </c>
      <c r="D7" s="37">
        <v>47</v>
      </c>
      <c r="E7" s="37">
        <v>17</v>
      </c>
      <c r="F7" s="37">
        <v>5</v>
      </c>
      <c r="G7" s="37">
        <v>0</v>
      </c>
      <c r="H7" s="37" t="s">
        <v>98</v>
      </c>
      <c r="I7" s="37" t="s">
        <v>99</v>
      </c>
      <c r="J7" s="37" t="s">
        <v>100</v>
      </c>
      <c r="K7" s="37" t="s">
        <v>101</v>
      </c>
      <c r="L7" s="37" t="s">
        <v>102</v>
      </c>
      <c r="M7" s="37" t="s">
        <v>103</v>
      </c>
      <c r="N7" s="38" t="s">
        <v>104</v>
      </c>
      <c r="O7" s="38" t="s">
        <v>105</v>
      </c>
      <c r="P7" s="38">
        <v>78.88</v>
      </c>
      <c r="Q7" s="38">
        <v>100</v>
      </c>
      <c r="R7" s="38">
        <v>4400</v>
      </c>
      <c r="S7" s="38">
        <v>4178</v>
      </c>
      <c r="T7" s="38">
        <v>747.56</v>
      </c>
      <c r="U7" s="38">
        <v>5.59</v>
      </c>
      <c r="V7" s="38">
        <v>3245</v>
      </c>
      <c r="W7" s="38">
        <v>3.83</v>
      </c>
      <c r="X7" s="38">
        <v>847.26</v>
      </c>
      <c r="Y7" s="38">
        <v>48.16</v>
      </c>
      <c r="Z7" s="38">
        <v>46.68</v>
      </c>
      <c r="AA7" s="38">
        <v>43.99</v>
      </c>
      <c r="AB7" s="38">
        <v>51.79</v>
      </c>
      <c r="AC7" s="38">
        <v>51.06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85.33</v>
      </c>
      <c r="BR7" s="38">
        <v>97.47</v>
      </c>
      <c r="BS7" s="38">
        <v>95.77</v>
      </c>
      <c r="BT7" s="38">
        <v>96.39</v>
      </c>
      <c r="BU7" s="38">
        <v>95.62</v>
      </c>
      <c r="BV7" s="38">
        <v>55.32</v>
      </c>
      <c r="BW7" s="38">
        <v>59.8</v>
      </c>
      <c r="BX7" s="38">
        <v>57.77</v>
      </c>
      <c r="BY7" s="38">
        <v>57.31</v>
      </c>
      <c r="BZ7" s="38">
        <v>57.08</v>
      </c>
      <c r="CA7" s="38">
        <v>60.94</v>
      </c>
      <c r="CB7" s="38">
        <v>180.92</v>
      </c>
      <c r="CC7" s="38">
        <v>193.42</v>
      </c>
      <c r="CD7" s="38">
        <v>212.36</v>
      </c>
      <c r="CE7" s="38">
        <v>214.2</v>
      </c>
      <c r="CF7" s="38">
        <v>196.79</v>
      </c>
      <c r="CG7" s="38">
        <v>283.17</v>
      </c>
      <c r="CH7" s="38">
        <v>263.76</v>
      </c>
      <c r="CI7" s="38">
        <v>274.35000000000002</v>
      </c>
      <c r="CJ7" s="38">
        <v>273.52</v>
      </c>
      <c r="CK7" s="38">
        <v>274.99</v>
      </c>
      <c r="CL7" s="38">
        <v>253.04</v>
      </c>
      <c r="CM7" s="38">
        <v>104.23</v>
      </c>
      <c r="CN7" s="38">
        <v>116.75</v>
      </c>
      <c r="CO7" s="38">
        <v>107.19</v>
      </c>
      <c r="CP7" s="38">
        <v>103.1</v>
      </c>
      <c r="CQ7" s="38">
        <v>110.07</v>
      </c>
      <c r="CR7" s="38">
        <v>60.65</v>
      </c>
      <c r="CS7" s="38">
        <v>51.75</v>
      </c>
      <c r="CT7" s="38">
        <v>50.68</v>
      </c>
      <c r="CU7" s="38">
        <v>50.14</v>
      </c>
      <c r="CV7" s="38">
        <v>54.83</v>
      </c>
      <c r="CW7" s="38">
        <v>54.84</v>
      </c>
      <c r="CX7" s="38">
        <v>100</v>
      </c>
      <c r="CY7" s="38">
        <v>100</v>
      </c>
      <c r="CZ7" s="38">
        <v>100</v>
      </c>
      <c r="DA7" s="38">
        <v>100</v>
      </c>
      <c r="DB7" s="38">
        <v>100</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lg061</cp:lastModifiedBy>
  <dcterms:created xsi:type="dcterms:W3CDTF">2021-12-03T07:55:30Z</dcterms:created>
  <dcterms:modified xsi:type="dcterms:W3CDTF">2022-01-17T00:24:41Z</dcterms:modified>
  <cp:category/>
</cp:coreProperties>
</file>