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4 財政2\03-000　地方公営企業一般☆\○経営比較分析表（H29～）\R3\220105_【照会】公営企業に係る経営比較分析表（令和２年度決算）の分析等について\05_市町村回答\303国見町\"/>
    </mc:Choice>
  </mc:AlternateContent>
  <workbookProtection workbookAlgorithmName="SHA-512" workbookHashValue="RpGzMsIvRGoJu9uS+GXiXgVd5SCCiG6/dxJaYoT0Pt2X0k3BLT1veFhjm16uW4SzByEn7Cue52WbO3itceCE2g==" workbookSaltValue="LLXhlZfQ0xEk763WHUrMMQ==" workbookSpinCount="100000" lockStructure="1"/>
  <bookViews>
    <workbookView xWindow="-120" yWindow="-120" windowWidth="20736" windowHeight="11160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I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BB10" i="4"/>
  <c r="AL10" i="4"/>
  <c r="AD10" i="4"/>
  <c r="P10" i="4"/>
  <c r="B10" i="4"/>
  <c r="AD8" i="4"/>
  <c r="W8" i="4"/>
  <c r="I8" i="4"/>
  <c r="B8" i="4"/>
</calcChain>
</file>

<file path=xl/sharedStrings.xml><?xml version="1.0" encoding="utf-8"?>
<sst xmlns="http://schemas.openxmlformats.org/spreadsheetml/2006/main" count="241" uniqueCount="120">
  <si>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</si>
  <si>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</si>
  <si>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</si>
  <si>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</si>
  <si>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</si>
  <si>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</si>
  <si>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</si>
  <si>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</si>
  <si>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</si>
  <si>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</si>
  <si>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</si>
  <si>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</si>
  <si>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</si>
  <si>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</si>
  <si>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</si>
  <si>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</si>
  <si>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</si>
  <si>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</si>
  <si>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</si>
  <si>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</si>
  <si>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</si>
  <si>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</si>
  <si>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</si>
  <si>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</si>
  <si>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</si>
  <si>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</si>
  <si>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</si>
  <si>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</si>
  <si>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</si>
  <si>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</si>
  <si>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</si>
  <si>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</si>
  <si>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</si>
  <si>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</si>
  <si>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</si>
  <si>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</si>
  <si>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</si>
  <si>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</si>
  <si>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</si>
  <si>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</si>
  <si>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</si>
  <si>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</si>
  <si>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</si>
  <si>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</si>
  <si>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</si>
  <si>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</si>
  <si>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</si>
  <si>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</si>
  <si>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</si>
  <si>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</si>
  <si>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</si>
  <si>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</si>
  <si>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</si>
  <si>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</si>
  <si>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</si>
  <si>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</si>
  <si>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</si>
  <si>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</si>
  <si>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</si>
  <si>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</si>
  <si>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</si>
  <si>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</si>
  <si>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</si>
  <si>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</si>
  <si>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</si>
  <si>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</si>
  <si>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</si>
  <si>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</si>
  <si>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</si>
  <si>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</si>
  <si>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</si>
  <si>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</si>
  <si>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</si>
  <si>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</si>
  <si>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</si>
  <si>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</si>
  <si>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</si>
  <si>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</si>
  <si>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</si>
  <si>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</si>
  <si>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</si>
  <si>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</si>
  <si>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</si>
  <si>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</si>
  <si>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</si>
  <si>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</si>
  <si>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</si>
  <si>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</si>
  <si>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</si>
  <si>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</si>
  <si>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</si>
  <si>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</si>
  <si>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</si>
  <si>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</si>
  <si>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</si>
  <si>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</si>
  <si>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</si>
  <si>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</si>
  <si>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国見町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</si>
  <si>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</si>
  <si>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</si>
  <si>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</si>
  <si>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</si>
  <si>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</si>
  <si>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</si>
  <si>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</si>
  <si>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</si>
  <si>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</si>
  <si>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</si>
  <si>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</si>
  <si>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</si>
  <si>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</si>
  <si>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</si>
  <si>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</si>
  <si>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</si>
  <si>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</si>
  <si>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</si>
  <si>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・下水道使用料で賄えない不足分については、一般会計からの繰入金で対応。　　　　　　　　　　　　　　　　　　　　　　　　　　　　　　　　　　　　　　　　　　　　　　　　　　　・④において、地方債現在高の減と営業収益の増が求められる。</t>
    <rPh sb="1" eb="4">
      <t>ゲスイドウ</t>
    </rPh>
    <rPh sb="4" eb="7">
      <t>シヨウリョウ</t>
    </rPh>
    <rPh sb="8" eb="9">
      <t>マカナ</t>
    </rPh>
    <rPh sb="12" eb="14">
      <t>フソク</t>
    </rPh>
    <rPh sb="14" eb="15">
      <t>ブン</t>
    </rPh>
    <rPh sb="21" eb="23">
      <t>イッパン</t>
    </rPh>
    <rPh sb="23" eb="25">
      <t>カイケイ</t>
    </rPh>
    <rPh sb="28" eb="30">
      <t>クリイレ</t>
    </rPh>
    <rPh sb="30" eb="31">
      <t>キン</t>
    </rPh>
    <rPh sb="32" eb="34">
      <t>タイオウ</t>
    </rPh>
    <rPh sb="93" eb="96">
      <t>チホウサイ</t>
    </rPh>
    <rPh sb="96" eb="98">
      <t>ゲンザイ</t>
    </rPh>
    <rPh sb="98" eb="99">
      <t>タカ</t>
    </rPh>
    <rPh sb="100" eb="101">
      <t>ゲン</t>
    </rPh>
    <rPh sb="102" eb="104">
      <t>エイギョウ</t>
    </rPh>
    <rPh sb="104" eb="106">
      <t>シュウエキ</t>
    </rPh>
    <rPh sb="107" eb="108">
      <t>ゾウ</t>
    </rPh>
    <rPh sb="109" eb="110">
      <t>モト</t>
    </rPh>
    <phoneticPr fontId="4"/>
  </si>
  <si>
    <t>・昭和63年事業着手で平成8年供用開始している。　　　　　　　　　　　　　　　　　　　　　　　　　　　　　　　　　　　　　　　　　　　　　　　　　　・下水道管の法定耐用年数50年であるが、損傷・腐食・樹木の根などの被害もある。　　　　　　　　　　　　　　　　　　　　　　　　　　　　　　　　　　　　　　　　　　　　　　　　　　・ストックマネジメント計画に基づき、計画的な点検・調査・修繕改修を行っていく。</t>
    <rPh sb="1" eb="3">
      <t>ショウワ</t>
    </rPh>
    <rPh sb="5" eb="6">
      <t>ネン</t>
    </rPh>
    <rPh sb="6" eb="8">
      <t>ジギョウ</t>
    </rPh>
    <rPh sb="8" eb="10">
      <t>チャクシュ</t>
    </rPh>
    <rPh sb="11" eb="13">
      <t>ヘイセイ</t>
    </rPh>
    <rPh sb="14" eb="15">
      <t>ネン</t>
    </rPh>
    <rPh sb="15" eb="17">
      <t>キョウヨウ</t>
    </rPh>
    <rPh sb="17" eb="19">
      <t>カイシ</t>
    </rPh>
    <rPh sb="75" eb="78">
      <t>ゲスイドウ</t>
    </rPh>
    <rPh sb="78" eb="79">
      <t>カン</t>
    </rPh>
    <rPh sb="80" eb="82">
      <t>ホウテイ</t>
    </rPh>
    <rPh sb="82" eb="84">
      <t>タイヨウ</t>
    </rPh>
    <rPh sb="84" eb="86">
      <t>ネンスウ</t>
    </rPh>
    <rPh sb="88" eb="89">
      <t>ネン</t>
    </rPh>
    <rPh sb="94" eb="96">
      <t>ソンショウ</t>
    </rPh>
    <rPh sb="97" eb="99">
      <t>フショク</t>
    </rPh>
    <rPh sb="100" eb="102">
      <t>ジュモク</t>
    </rPh>
    <rPh sb="103" eb="104">
      <t>ネ</t>
    </rPh>
    <rPh sb="107" eb="109">
      <t>ヒガイ</t>
    </rPh>
    <rPh sb="174" eb="176">
      <t>ケイカク</t>
    </rPh>
    <rPh sb="177" eb="178">
      <t>モト</t>
    </rPh>
    <rPh sb="181" eb="184">
      <t>ケイカクテキ</t>
    </rPh>
    <rPh sb="185" eb="187">
      <t>テンケン</t>
    </rPh>
    <rPh sb="188" eb="190">
      <t>チョウサ</t>
    </rPh>
    <rPh sb="191" eb="193">
      <t>シュウゼン</t>
    </rPh>
    <rPh sb="193" eb="195">
      <t>カイシュウ</t>
    </rPh>
    <rPh sb="196" eb="197">
      <t>オコナ</t>
    </rPh>
    <phoneticPr fontId="4"/>
  </si>
  <si>
    <t>・管渠整備は、平成29年度で終了。　　　　　　　　　　　　　　　　　　　　　　　　　　　　　　　　　　　　　　　　　　　　　　　　　　　　　　　　　　　　　　　　　　　　　・今後の必要な対策として下記の3つを記載。　　　　　　　　　　　　　　　　　　　　　　　　　　　　　　　　　　　　　　　　　　　　　　　　　　　　　　　　　　　　　　　　　①地方債現在高の減少　　　　　　　　　　　　　　　　　　　　　　　　　　　　　　　　　　　　　　　　　　　　　　　　　　　　　　　　　　　　　　　　　　　　　　　　　　　　②下水道使用料の改定（人口減と収入減のため）　　　　　　　　　　　　　　　　　　　　　　　　　　　　　　　　　　　　　　　　　　　　　　　　　　　　　　　　　　　　　　　　③下水道維持管理負担金（処分費用の増のため）</t>
    <rPh sb="1" eb="3">
      <t>カンキョ</t>
    </rPh>
    <rPh sb="3" eb="5">
      <t>セイビ</t>
    </rPh>
    <rPh sb="7" eb="9">
      <t>ヘイセイ</t>
    </rPh>
    <rPh sb="11" eb="13">
      <t>ネンド</t>
    </rPh>
    <rPh sb="14" eb="16">
      <t>シュウリョウ</t>
    </rPh>
    <rPh sb="87" eb="89">
      <t>コンゴ</t>
    </rPh>
    <rPh sb="90" eb="92">
      <t>ヒツヨウ</t>
    </rPh>
    <rPh sb="93" eb="95">
      <t>タイサク</t>
    </rPh>
    <rPh sb="98" eb="100">
      <t>カキ</t>
    </rPh>
    <rPh sb="104" eb="106">
      <t>キサイ</t>
    </rPh>
    <rPh sb="173" eb="179">
      <t>チホウサイゲンザイタカ</t>
    </rPh>
    <rPh sb="180" eb="182">
      <t>ゲンショウ</t>
    </rPh>
    <rPh sb="259" eb="262">
      <t>ゲスイドウ</t>
    </rPh>
    <rPh sb="262" eb="265">
      <t>シヨウリョウ</t>
    </rPh>
    <rPh sb="266" eb="268">
      <t>カイテイ</t>
    </rPh>
    <rPh sb="269" eb="271">
      <t>ジンコウ</t>
    </rPh>
    <rPh sb="271" eb="272">
      <t>ゲン</t>
    </rPh>
    <rPh sb="345" eb="348">
      <t>ゲスイドウ</t>
    </rPh>
    <rPh sb="348" eb="355">
      <t>イジカンリフタンキン</t>
    </rPh>
    <rPh sb="356" eb="358">
      <t>ショブン</t>
    </rPh>
    <rPh sb="358" eb="359">
      <t>ヒ</t>
    </rPh>
    <rPh sb="359" eb="360">
      <t>ヨウ</t>
    </rPh>
    <rPh sb="361" eb="362">
      <t>ゾウ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</si>
</sst>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0-441B-A48E-E8D3E78A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0.16</c:v>
                </c:pt>
                <c:pt idx="2">
                  <c:v>0.13</c:v>
                </c:pt>
                <c:pt idx="3">
                  <c:v>0.15</c:v>
                </c:pt>
                <c:pt idx="4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0-441B-A48E-E8D3E78A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F-4D3D-9510-F8486FE4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53.51</c:v>
                </c:pt>
                <c:pt idx="1">
                  <c:v>53.5</c:v>
                </c:pt>
                <c:pt idx="2">
                  <c:v>52.58</c:v>
                </c:pt>
                <c:pt idx="3">
                  <c:v>50.94</c:v>
                </c:pt>
                <c:pt idx="4">
                  <c:v>50.53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F-4D3D-9510-F8486FE4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90.52</c:v>
                </c:pt>
                <c:pt idx="1">
                  <c:v>92.45</c:v>
                </c:pt>
                <c:pt idx="2">
                  <c:v>92.52</c:v>
                </c:pt>
                <c:pt idx="3">
                  <c:v>92.35</c:v>
                </c:pt>
                <c:pt idx="4">
                  <c:v>92.68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D-4F98-B607-36482309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83.91</c:v>
                </c:pt>
                <c:pt idx="1">
                  <c:v>83.51</c:v>
                </c:pt>
                <c:pt idx="2">
                  <c:v>83.02</c:v>
                </c:pt>
                <c:pt idx="3">
                  <c:v>82.55</c:v>
                </c:pt>
                <c:pt idx="4">
                  <c:v>82.08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D-4F98-B607-36482309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50.61</c:v>
                </c:pt>
                <c:pt idx="1">
                  <c:v>61.87</c:v>
                </c:pt>
                <c:pt idx="2">
                  <c:v>64.92</c:v>
                </c:pt>
                <c:pt idx="3">
                  <c:v>63.14</c:v>
                </c:pt>
                <c:pt idx="4">
                  <c:v>67.540000000000006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1-4946-A75A-3312F760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1-4946-A75A-3312F760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E-4CD1-91A3-12D8C2FA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E-4CD1-91A3-12D8C2FA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D-4BB3-9896-9AE6610C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D-4BB3-9896-9AE6610C0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2-4216-89E0-97798B61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2-4216-89E0-97798B61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8-4F8D-A940-5C1F762E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8-4F8D-A940-5C1F762E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2204.1999999999998</c:v>
                </c:pt>
                <c:pt idx="1">
                  <c:v>717</c:v>
                </c:pt>
                <c:pt idx="2">
                  <c:v>569.04</c:v>
                </c:pt>
                <c:pt idx="3">
                  <c:v>582.47</c:v>
                </c:pt>
                <c:pt idx="4">
                  <c:v>555.07000000000005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7-4CD1-936F-235DFFEC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1111.31</c:v>
                </c:pt>
                <c:pt idx="1">
                  <c:v>966.33</c:v>
                </c:pt>
                <c:pt idx="2">
                  <c:v>958.81</c:v>
                </c:pt>
                <c:pt idx="3">
                  <c:v>1001.3</c:v>
                </c:pt>
                <c:pt idx="4">
                  <c:v>1050.51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CD1-936F-235DFFEC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A8F-9A6E-4DBB3B39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75.540000000000006</c:v>
                </c:pt>
                <c:pt idx="1">
                  <c:v>81.739999999999995</c:v>
                </c:pt>
                <c:pt idx="2">
                  <c:v>82.88</c:v>
                </c:pt>
                <c:pt idx="3">
                  <c:v>81.88</c:v>
                </c:pt>
                <c:pt idx="4">
                  <c:v>82.65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2-4A8F-9A6E-4DBB3B39E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184.18</c:v>
                </c:pt>
                <c:pt idx="1">
                  <c:v>186.03</c:v>
                </c:pt>
                <c:pt idx="2">
                  <c:v>187.42</c:v>
                </c:pt>
                <c:pt idx="3">
                  <c:v>188.98</c:v>
                </c:pt>
                <c:pt idx="4">
                  <c:v>190.35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4-4EF4-9ABF-449E8362E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207.96</c:v>
                </c:pt>
                <c:pt idx="1">
                  <c:v>194.31</c:v>
                </c:pt>
                <c:pt idx="2">
                  <c:v>190.99</c:v>
                </c:pt>
                <c:pt idx="3">
                  <c:v>187.55</c:v>
                </c:pt>
                <c:pt idx="4">
                  <c:v>186.3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4-4EF4-9ABF-449E8362E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79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2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2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5" t="str">
        <f>データ!H6</f>
        <v>福島県　国見町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Cc2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8816</v>
      </c>
      <c r="AM8" s="69"/>
      <c r="AN8" s="69"/>
      <c r="AO8" s="69"/>
      <c r="AP8" s="69"/>
      <c r="AQ8" s="69"/>
      <c r="AR8" s="69"/>
      <c r="AS8" s="69"/>
      <c r="AT8" s="68">
        <f>データ!T6</f>
        <v>37.950000000000003</v>
      </c>
      <c r="AU8" s="68"/>
      <c r="AV8" s="68"/>
      <c r="AW8" s="68"/>
      <c r="AX8" s="68"/>
      <c r="AY8" s="68"/>
      <c r="AZ8" s="68"/>
      <c r="BA8" s="68"/>
      <c r="BB8" s="68">
        <f>データ!U6</f>
        <v>232.31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49.56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3025</v>
      </c>
      <c r="AE10" s="69"/>
      <c r="AF10" s="69"/>
      <c r="AG10" s="69"/>
      <c r="AH10" s="69"/>
      <c r="AI10" s="69"/>
      <c r="AJ10" s="69"/>
      <c r="AK10" s="2"/>
      <c r="AL10" s="69">
        <f>データ!V6</f>
        <v>4333</v>
      </c>
      <c r="AM10" s="69"/>
      <c r="AN10" s="69"/>
      <c r="AO10" s="69"/>
      <c r="AP10" s="69"/>
      <c r="AQ10" s="69"/>
      <c r="AR10" s="69"/>
      <c r="AS10" s="69"/>
      <c r="AT10" s="68">
        <f>データ!W6</f>
        <v>1.41</v>
      </c>
      <c r="AU10" s="68"/>
      <c r="AV10" s="68"/>
      <c r="AW10" s="68"/>
      <c r="AX10" s="68"/>
      <c r="AY10" s="68"/>
      <c r="AZ10" s="68"/>
      <c r="BA10" s="68"/>
      <c r="BB10" s="68">
        <f>データ!X6</f>
        <v>3073.05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2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2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2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【705.21】</v>
      </c>
      <c r="I86" s="26" t="str">
        <f>データ!CA6</f>
        <v>【98.96】</v>
      </c>
      <c r="J86" s="26" t="str">
        <f>データ!CL6</f>
        <v>【134.52】</v>
      </c>
      <c r="K86" s="26" t="str">
        <f>データ!CW6</f>
        <v>【59.57】</v>
      </c>
      <c r="L86" s="26" t="str">
        <f>データ!DH6</f>
        <v>【95.57】</v>
      </c>
      <c r="M86" s="26" t="s">
        <v>44</v>
      </c>
      <c r="N86" s="26" t="s">
        <v>44</v>
      </c>
      <c r="O86" s="26" t="str">
        <f>データ!EO6</f>
        <v>【0.30】</v>
      </c>
    </row>
  </sheetData>
  <sheetProtection algorithmName="SHA-512" hashValue="r9I0qATpChheiAja5pHHGyN8vh0f8qxpag9sCxVlHLaVFwdxzb7um2DnX9oBuOYm+6MiCY8rNACG/zS3/zXvSg==" saltValue="RAFyxpyXI1UYFinHudBds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2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2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2">
      <c r="A6" s="28" t="s">
        <v>97</v>
      </c>
      <c r="B6" s="33">
        <f>B7</f>
        <v>2020</v>
      </c>
      <c r="C6" s="33">
        <f t="shared" ref="C6:X6" si="3">C7</f>
        <v>73032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国見町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49.56</v>
      </c>
      <c r="Q6" s="34">
        <f t="shared" si="3"/>
        <v>100</v>
      </c>
      <c r="R6" s="34">
        <f t="shared" si="3"/>
        <v>3025</v>
      </c>
      <c r="S6" s="34">
        <f t="shared" si="3"/>
        <v>8816</v>
      </c>
      <c r="T6" s="34">
        <f t="shared" si="3"/>
        <v>37.950000000000003</v>
      </c>
      <c r="U6" s="34">
        <f t="shared" si="3"/>
        <v>232.31</v>
      </c>
      <c r="V6" s="34">
        <f t="shared" si="3"/>
        <v>4333</v>
      </c>
      <c r="W6" s="34">
        <f t="shared" si="3"/>
        <v>1.41</v>
      </c>
      <c r="X6" s="34">
        <f t="shared" si="3"/>
        <v>3073.05</v>
      </c>
      <c r="Y6" s="35">
        <f>IF(Y7="",NA(),Y7)</f>
        <v>50.61</v>
      </c>
      <c r="Z6" s="35">
        <f t="shared" ref="Z6:AH6" si="4">IF(Z7="",NA(),Z7)</f>
        <v>61.87</v>
      </c>
      <c r="AA6" s="35">
        <f t="shared" si="4"/>
        <v>64.92</v>
      </c>
      <c r="AB6" s="35">
        <f t="shared" si="4"/>
        <v>63.14</v>
      </c>
      <c r="AC6" s="35">
        <f t="shared" si="4"/>
        <v>67.540000000000006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2204.1999999999998</v>
      </c>
      <c r="BG6" s="35">
        <f t="shared" ref="BG6:BO6" si="7">IF(BG7="",NA(),BG7)</f>
        <v>717</v>
      </c>
      <c r="BH6" s="35">
        <f t="shared" si="7"/>
        <v>569.04</v>
      </c>
      <c r="BI6" s="35">
        <f t="shared" si="7"/>
        <v>582.47</v>
      </c>
      <c r="BJ6" s="35">
        <f t="shared" si="7"/>
        <v>555.07000000000005</v>
      </c>
      <c r="BK6" s="35">
        <f t="shared" si="7"/>
        <v>1111.31</v>
      </c>
      <c r="BL6" s="35">
        <f t="shared" si="7"/>
        <v>966.33</v>
      </c>
      <c r="BM6" s="35">
        <f t="shared" si="7"/>
        <v>958.81</v>
      </c>
      <c r="BN6" s="35">
        <f t="shared" si="7"/>
        <v>1001.3</v>
      </c>
      <c r="BO6" s="35">
        <f t="shared" si="7"/>
        <v>1050.51</v>
      </c>
      <c r="BP6" s="34" t="str">
        <f>IF(BP7="","",IF(BP7="-","【-】","【"&amp;SUBSTITUTE(TEXT(BP7,"#,##0.00"),"-","△")&amp;"】"))</f>
        <v>【705.21】</v>
      </c>
      <c r="BQ6" s="35">
        <f>IF(BQ7="",NA(),BQ7)</f>
        <v>100</v>
      </c>
      <c r="BR6" s="35">
        <f t="shared" ref="BR6:BZ6" si="8">IF(BR7="",NA(),BR7)</f>
        <v>100</v>
      </c>
      <c r="BS6" s="35">
        <f t="shared" si="8"/>
        <v>100</v>
      </c>
      <c r="BT6" s="35">
        <f t="shared" si="8"/>
        <v>100</v>
      </c>
      <c r="BU6" s="35">
        <f t="shared" si="8"/>
        <v>100</v>
      </c>
      <c r="BV6" s="35">
        <f t="shared" si="8"/>
        <v>75.540000000000006</v>
      </c>
      <c r="BW6" s="35">
        <f t="shared" si="8"/>
        <v>81.739999999999995</v>
      </c>
      <c r="BX6" s="35">
        <f t="shared" si="8"/>
        <v>82.88</v>
      </c>
      <c r="BY6" s="35">
        <f t="shared" si="8"/>
        <v>81.88</v>
      </c>
      <c r="BZ6" s="35">
        <f t="shared" si="8"/>
        <v>82.65</v>
      </c>
      <c r="CA6" s="34" t="str">
        <f>IF(CA7="","",IF(CA7="-","【-】","【"&amp;SUBSTITUTE(TEXT(CA7,"#,##0.00"),"-","△")&amp;"】"))</f>
        <v>【98.96】</v>
      </c>
      <c r="CB6" s="35">
        <f>IF(CB7="",NA(),CB7)</f>
        <v>184.18</v>
      </c>
      <c r="CC6" s="35">
        <f t="shared" ref="CC6:CK6" si="9">IF(CC7="",NA(),CC7)</f>
        <v>186.03</v>
      </c>
      <c r="CD6" s="35">
        <f t="shared" si="9"/>
        <v>187.42</v>
      </c>
      <c r="CE6" s="35">
        <f t="shared" si="9"/>
        <v>188.98</v>
      </c>
      <c r="CF6" s="35">
        <f t="shared" si="9"/>
        <v>190.35</v>
      </c>
      <c r="CG6" s="35">
        <f t="shared" si="9"/>
        <v>207.96</v>
      </c>
      <c r="CH6" s="35">
        <f t="shared" si="9"/>
        <v>194.31</v>
      </c>
      <c r="CI6" s="35">
        <f t="shared" si="9"/>
        <v>190.99</v>
      </c>
      <c r="CJ6" s="35">
        <f t="shared" si="9"/>
        <v>187.55</v>
      </c>
      <c r="CK6" s="35">
        <f t="shared" si="9"/>
        <v>186.3</v>
      </c>
      <c r="CL6" s="34" t="str">
        <f>IF(CL7="","",IF(CL7="-","【-】","【"&amp;SUBSTITUTE(TEXT(CL7,"#,##0.00"),"-","△")&amp;"】"))</f>
        <v>【134.52】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53.51</v>
      </c>
      <c r="CS6" s="35">
        <f t="shared" si="10"/>
        <v>53.5</v>
      </c>
      <c r="CT6" s="35">
        <f t="shared" si="10"/>
        <v>52.58</v>
      </c>
      <c r="CU6" s="35">
        <f t="shared" si="10"/>
        <v>50.94</v>
      </c>
      <c r="CV6" s="35">
        <f t="shared" si="10"/>
        <v>50.53</v>
      </c>
      <c r="CW6" s="34" t="str">
        <f>IF(CW7="","",IF(CW7="-","【-】","【"&amp;SUBSTITUTE(TEXT(CW7,"#,##0.00"),"-","△")&amp;"】"))</f>
        <v>【59.57】</v>
      </c>
      <c r="CX6" s="35">
        <f>IF(CX7="",NA(),CX7)</f>
        <v>90.52</v>
      </c>
      <c r="CY6" s="35">
        <f t="shared" ref="CY6:DG6" si="11">IF(CY7="",NA(),CY7)</f>
        <v>92.45</v>
      </c>
      <c r="CZ6" s="35">
        <f t="shared" si="11"/>
        <v>92.52</v>
      </c>
      <c r="DA6" s="35">
        <f t="shared" si="11"/>
        <v>92.35</v>
      </c>
      <c r="DB6" s="35">
        <f t="shared" si="11"/>
        <v>92.68</v>
      </c>
      <c r="DC6" s="35">
        <f t="shared" si="11"/>
        <v>83.91</v>
      </c>
      <c r="DD6" s="35">
        <f t="shared" si="11"/>
        <v>83.51</v>
      </c>
      <c r="DE6" s="35">
        <f t="shared" si="11"/>
        <v>83.02</v>
      </c>
      <c r="DF6" s="35">
        <f t="shared" si="11"/>
        <v>82.55</v>
      </c>
      <c r="DG6" s="35">
        <f t="shared" si="11"/>
        <v>82.08</v>
      </c>
      <c r="DH6" s="34" t="str">
        <f>IF(DH7="","",IF(DH7="-","【-】","【"&amp;SUBSTITUTE(TEXT(DH7,"#,##0.00"),"-","△")&amp;"】"))</f>
        <v>【95.57】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0.15</v>
      </c>
      <c r="EK6" s="35">
        <f t="shared" si="14"/>
        <v>0.16</v>
      </c>
      <c r="EL6" s="35">
        <f t="shared" si="14"/>
        <v>0.13</v>
      </c>
      <c r="EM6" s="35">
        <f t="shared" si="14"/>
        <v>0.15</v>
      </c>
      <c r="EN6" s="35">
        <f t="shared" si="14"/>
        <v>1.65</v>
      </c>
      <c r="EO6" s="34" t="str">
        <f>IF(EO7="","",IF(EO7="-","【-】","【"&amp;SUBSTITUTE(TEXT(EO7,"#,##0.00"),"-","△")&amp;"】"))</f>
        <v>【0.30】</v>
      </c>
    </row>
    <row r="7" spans="1:145" s="36" customFormat="1" x14ac:dyDescent="0.2">
      <c r="A7" s="28"/>
      <c r="B7" s="37">
        <v>2020</v>
      </c>
      <c r="C7" s="37">
        <v>73032</v>
      </c>
      <c r="D7" s="37">
        <v>47</v>
      </c>
      <c r="E7" s="37">
        <v>17</v>
      </c>
      <c r="F7" s="37">
        <v>1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49.56</v>
      </c>
      <c r="Q7" s="38">
        <v>100</v>
      </c>
      <c r="R7" s="38">
        <v>3025</v>
      </c>
      <c r="S7" s="38">
        <v>8816</v>
      </c>
      <c r="T7" s="38">
        <v>37.950000000000003</v>
      </c>
      <c r="U7" s="38">
        <v>232.31</v>
      </c>
      <c r="V7" s="38">
        <v>4333</v>
      </c>
      <c r="W7" s="38">
        <v>1.41</v>
      </c>
      <c r="X7" s="38">
        <v>3073.05</v>
      </c>
      <c r="Y7" s="38">
        <v>50.61</v>
      </c>
      <c r="Z7" s="38">
        <v>61.87</v>
      </c>
      <c r="AA7" s="38">
        <v>64.92</v>
      </c>
      <c r="AB7" s="38">
        <v>63.14</v>
      </c>
      <c r="AC7" s="38">
        <v>67.540000000000006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2204.1999999999998</v>
      </c>
      <c r="BG7" s="38">
        <v>717</v>
      </c>
      <c r="BH7" s="38">
        <v>569.04</v>
      </c>
      <c r="BI7" s="38">
        <v>582.47</v>
      </c>
      <c r="BJ7" s="38">
        <v>555.07000000000005</v>
      </c>
      <c r="BK7" s="38">
        <v>1111.31</v>
      </c>
      <c r="BL7" s="38">
        <v>966.33</v>
      </c>
      <c r="BM7" s="38">
        <v>958.81</v>
      </c>
      <c r="BN7" s="38">
        <v>1001.3</v>
      </c>
      <c r="BO7" s="38">
        <v>1050.51</v>
      </c>
      <c r="BP7" s="38">
        <v>705.21</v>
      </c>
      <c r="BQ7" s="38">
        <v>100</v>
      </c>
      <c r="BR7" s="38">
        <v>100</v>
      </c>
      <c r="BS7" s="38">
        <v>100</v>
      </c>
      <c r="BT7" s="38">
        <v>100</v>
      </c>
      <c r="BU7" s="38">
        <v>100</v>
      </c>
      <c r="BV7" s="38">
        <v>75.540000000000006</v>
      </c>
      <c r="BW7" s="38">
        <v>81.739999999999995</v>
      </c>
      <c r="BX7" s="38">
        <v>82.88</v>
      </c>
      <c r="BY7" s="38">
        <v>81.88</v>
      </c>
      <c r="BZ7" s="38">
        <v>82.65</v>
      </c>
      <c r="CA7" s="38">
        <v>98.96</v>
      </c>
      <c r="CB7" s="38">
        <v>184.18</v>
      </c>
      <c r="CC7" s="38">
        <v>186.03</v>
      </c>
      <c r="CD7" s="38">
        <v>187.42</v>
      </c>
      <c r="CE7" s="38">
        <v>188.98</v>
      </c>
      <c r="CF7" s="38">
        <v>190.35</v>
      </c>
      <c r="CG7" s="38">
        <v>207.96</v>
      </c>
      <c r="CH7" s="38">
        <v>194.31</v>
      </c>
      <c r="CI7" s="38">
        <v>190.99</v>
      </c>
      <c r="CJ7" s="38">
        <v>187.55</v>
      </c>
      <c r="CK7" s="38">
        <v>186.3</v>
      </c>
      <c r="CL7" s="38">
        <v>134.52000000000001</v>
      </c>
      <c r="CM7" s="38" t="s">
        <v>104</v>
      </c>
      <c r="CN7" s="38" t="s">
        <v>104</v>
      </c>
      <c r="CO7" s="38" t="s">
        <v>104</v>
      </c>
      <c r="CP7" s="38" t="s">
        <v>104</v>
      </c>
      <c r="CQ7" s="38" t="s">
        <v>104</v>
      </c>
      <c r="CR7" s="38">
        <v>53.51</v>
      </c>
      <c r="CS7" s="38">
        <v>53.5</v>
      </c>
      <c r="CT7" s="38">
        <v>52.58</v>
      </c>
      <c r="CU7" s="38">
        <v>50.94</v>
      </c>
      <c r="CV7" s="38">
        <v>50.53</v>
      </c>
      <c r="CW7" s="38">
        <v>59.57</v>
      </c>
      <c r="CX7" s="38">
        <v>90.52</v>
      </c>
      <c r="CY7" s="38">
        <v>92.45</v>
      </c>
      <c r="CZ7" s="38">
        <v>92.52</v>
      </c>
      <c r="DA7" s="38">
        <v>92.35</v>
      </c>
      <c r="DB7" s="38">
        <v>92.68</v>
      </c>
      <c r="DC7" s="38">
        <v>83.91</v>
      </c>
      <c r="DD7" s="38">
        <v>83.51</v>
      </c>
      <c r="DE7" s="38">
        <v>83.02</v>
      </c>
      <c r="DF7" s="38">
        <v>82.55</v>
      </c>
      <c r="DG7" s="38">
        <v>82.08</v>
      </c>
      <c r="DH7" s="38">
        <v>95.57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0.15</v>
      </c>
      <c r="EK7" s="38">
        <v>0.16</v>
      </c>
      <c r="EL7" s="38">
        <v>0.13</v>
      </c>
      <c r="EM7" s="38">
        <v>0.15</v>
      </c>
      <c r="EN7" s="38">
        <v>1.65</v>
      </c>
      <c r="EO7" s="38">
        <v>0.3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2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2">
      <c r="B13" t="s">
        <v>113</v>
      </c>
      <c r="C13" t="s">
        <v>114</v>
      </c>
      <c r="D13" t="s">
        <v>113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齋藤 雄也</cp:lastModifiedBy>
  <cp:lastPrinted>2022-02-15T08:05:47Z</cp:lastPrinted>
  <dcterms:created xsi:type="dcterms:W3CDTF">2021-12-03T07:43:50Z</dcterms:created>
  <dcterms:modified xsi:type="dcterms:W3CDTF">2022-02-15T08:05:49Z</dcterms:modified>
  <cp:category/>
</cp:coreProperties>
</file>