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Ts3410d6c8\作業用\04 財政2\03-000　地方公営企業一般☆\○経営比較分析表（H29～）\R3\220105_【照会】公営企業に係る経営比較分析表（令和２年度決算）の分析等について\05_市町村回答\212南相馬市\04 下水（南相馬市）農集含む（法適用初年度）\04 下水（南相馬市）農集含む（法適用初年度）\"/>
    </mc:Choice>
  </mc:AlternateContent>
  <workbookProtection workbookAlgorithmName="SHA-512" workbookHashValue="wvG8rS8WRy1c0rps1sa+5oUyTdrDOyhpMlUmEmFJJ/GNC3zsCkfqAeGTzxoCMgCu95i9QU0R1vPYd1TBY9STIQ==" workbookSaltValue="0gvYiUACMagh8qOvbIBzKQ==" workbookSpinCount="100000" lockStructure="1"/>
  <bookViews>
    <workbookView xWindow="0" yWindow="0" windowWidth="28800" windowHeight="12336"/>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W6" i="5"/>
  <c r="AT10" i="4" s="1"/>
  <c r="V6" i="5"/>
  <c r="AL10" i="4" s="1"/>
  <c r="U6" i="5"/>
  <c r="T6" i="5"/>
  <c r="S6" i="5"/>
  <c r="AL8" i="4" s="1"/>
  <c r="R6" i="5"/>
  <c r="AD10" i="4" s="1"/>
  <c r="Q6" i="5"/>
  <c r="P6" i="5"/>
  <c r="O6" i="5"/>
  <c r="I10" i="4" s="1"/>
  <c r="N6" i="5"/>
  <c r="B10" i="4" s="1"/>
  <c r="M6" i="5"/>
  <c r="L6" i="5"/>
  <c r="K6" i="5"/>
  <c r="P8" i="4" s="1"/>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I85" i="4"/>
  <c r="H85" i="4"/>
  <c r="G85" i="4"/>
  <c r="BB10" i="4"/>
  <c r="W10" i="4"/>
  <c r="P10" i="4"/>
  <c r="BB8" i="4"/>
  <c r="AT8" i="4"/>
  <c r="AD8" i="4"/>
  <c r="W8" i="4"/>
  <c r="B8" i="4"/>
  <c r="B6" i="4"/>
</calcChain>
</file>

<file path=xl/sharedStrings.xml><?xml version="1.0" encoding="utf-8"?>
<sst xmlns="http://schemas.openxmlformats.org/spreadsheetml/2006/main" count="231" uniqueCount="117">
  <si>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</si>
  <si>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</si>
  <si>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</si>
  <si>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</si>
  <si>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</si>
  <si>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</si>
  <si>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</si>
  <si>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</si>
  <si>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</si>
  <si>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</si>
  <si>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</si>
  <si>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</si>
  <si>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</si>
  <si>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</si>
  <si>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</si>
  <si>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</si>
  <si>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</si>
  <si>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</si>
  <si>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</si>
  <si>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</si>
  <si>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</si>
  <si>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</si>
  <si>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</si>
  <si>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</si>
  <si>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</si>
  <si>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</si>
  <si>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</si>
  <si>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</si>
  <si>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</si>
  <si>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</si>
  <si>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</si>
  <si>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</si>
  <si>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</si>
  <si>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</si>
  <si>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</si>
  <si>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</si>
  <si>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</si>
  <si>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</si>
  <si>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</si>
  <si>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</si>
  <si>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</si>
  <si>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</si>
  <si>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</si>
  <si>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</si>
  <si>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</si>
  <si>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</si>
  <si>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</si>
  <si>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</si>
  <si>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</si>
  <si>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</si>
  <si>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</si>
  <si>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</si>
  <si>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</si>
  <si>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</si>
  <si>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</si>
  <si>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</si>
  <si>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</si>
  <si>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</si>
  <si>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</si>
  <si>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</si>
  <si>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</si>
  <si>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</si>
  <si>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</si>
  <si>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</si>
  <si>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</si>
  <si>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</si>
  <si>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</si>
  <si>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</si>
  <si>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</si>
  <si>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</si>
  <si>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</si>
  <si>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</si>
  <si>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</si>
  <si>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</si>
  <si>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</si>
  <si>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</si>
  <si>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</si>
  <si>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</si>
  <si>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</si>
  <si>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</si>
  <si>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</si>
  <si>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</si>
  <si>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</si>
  <si>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</si>
  <si>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</si>
  <si>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</si>
  <si>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</si>
  <si>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</si>
  <si>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</si>
  <si>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</si>
  <si>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</si>
  <si>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</si>
  <si>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</si>
  <si>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</si>
  <si>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</si>
  <si>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</si>
  <si>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南相馬市</t>
  </si>
  <si>
    <t>法適用</t>
  </si>
  <si>
    <t>下水道事業</t>
  </si>
  <si>
    <t>特定環境保全公共下水道</t>
  </si>
  <si>
    <t>D1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</si>
  <si>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</si>
  <si>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</si>
  <si>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</si>
  <si>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</si>
  <si>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</si>
  <si>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</si>
  <si>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</si>
  <si>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</si>
  <si>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</si>
  <si>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</si>
  <si>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</si>
  <si>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</si>
  <si>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</si>
  <si>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r>
      <t>①⑤⑥経常収支比率、経費回収率及び汚水処理原価
　経常収支比率については、100％以上を維持しているが、他会計負担金によるものが大きく経費回収率が類似団体平均値と比較すると低い数値となっている。
　また、汚水処理原価も平均値よりも高い数値となっているため適正な使用料収入の確保が必要である。
②累積欠損金比率
　東日本大震災により、資産を大量に除却したことから高い数値となっている。平成28年度で被災管渠処分工事が完了したことから徐々に改善している。
③流動比率
　類似団体平均値と比較すると高い数値となっているのは、</t>
    </r>
    <r>
      <rPr>
        <sz val="11"/>
        <color theme="1"/>
        <rFont val="ＭＳ ゴシック"/>
        <family val="3"/>
        <charset val="128"/>
      </rPr>
      <t>企業債の償還が進んだことによるものである。</t>
    </r>
    <rPh sb="3" eb="5">
      <t>ケイジョウ</t>
    </rPh>
    <rPh sb="5" eb="9">
      <t>シュウシヒリツ</t>
    </rPh>
    <rPh sb="10" eb="12">
      <t>ケイヒ</t>
    </rPh>
    <rPh sb="12" eb="15">
      <t>カイシュウリツ</t>
    </rPh>
    <rPh sb="15" eb="16">
      <t>オヨ</t>
    </rPh>
    <rPh sb="17" eb="19">
      <t>オスイ</t>
    </rPh>
    <rPh sb="19" eb="21">
      <t>ショリ</t>
    </rPh>
    <rPh sb="21" eb="23">
      <t>ゲンカ</t>
    </rPh>
    <rPh sb="25" eb="27">
      <t>ケイジョウ</t>
    </rPh>
    <rPh sb="27" eb="29">
      <t>シュウシ</t>
    </rPh>
    <rPh sb="29" eb="31">
      <t>ヒリツ</t>
    </rPh>
    <rPh sb="41" eb="43">
      <t>イジョウ</t>
    </rPh>
    <rPh sb="44" eb="46">
      <t>イジ</t>
    </rPh>
    <rPh sb="52" eb="55">
      <t>タカイケイ</t>
    </rPh>
    <rPh sb="55" eb="58">
      <t>フタンキン</t>
    </rPh>
    <rPh sb="64" eb="65">
      <t>オオ</t>
    </rPh>
    <rPh sb="67" eb="69">
      <t>ケイヒ</t>
    </rPh>
    <rPh sb="69" eb="71">
      <t>カイシュウ</t>
    </rPh>
    <rPh sb="71" eb="72">
      <t>リツ</t>
    </rPh>
    <rPh sb="73" eb="75">
      <t>ルイジ</t>
    </rPh>
    <rPh sb="75" eb="77">
      <t>ダンタイ</t>
    </rPh>
    <rPh sb="77" eb="80">
      <t>ヘイキンチ</t>
    </rPh>
    <rPh sb="81" eb="83">
      <t>ヒカク</t>
    </rPh>
    <rPh sb="86" eb="87">
      <t>ヒク</t>
    </rPh>
    <rPh sb="88" eb="90">
      <t>スウチ</t>
    </rPh>
    <rPh sb="127" eb="129">
      <t>テキセイ</t>
    </rPh>
    <rPh sb="133" eb="135">
      <t>シュウニュウ</t>
    </rPh>
    <rPh sb="136" eb="138">
      <t>カクホ</t>
    </rPh>
    <rPh sb="139" eb="141">
      <t>ヒツヨウ</t>
    </rPh>
    <rPh sb="148" eb="150">
      <t>ルイセキ</t>
    </rPh>
    <rPh sb="150" eb="152">
      <t>ケッソン</t>
    </rPh>
    <rPh sb="152" eb="153">
      <t>キン</t>
    </rPh>
    <rPh sb="153" eb="155">
      <t>ヒリツ</t>
    </rPh>
    <rPh sb="183" eb="185">
      <t>スウチ</t>
    </rPh>
    <rPh sb="229" eb="231">
      <t>リュウドウ</t>
    </rPh>
    <rPh sb="231" eb="233">
      <t>ヒリツ</t>
    </rPh>
    <rPh sb="235" eb="237">
      <t>ルイジ</t>
    </rPh>
    <rPh sb="237" eb="239">
      <t>ダンタイ</t>
    </rPh>
    <rPh sb="239" eb="242">
      <t>ヘイキンチ</t>
    </rPh>
    <rPh sb="243" eb="245">
      <t>ヒカク</t>
    </rPh>
    <rPh sb="248" eb="249">
      <t>タカ</t>
    </rPh>
    <rPh sb="250" eb="252">
      <t>スウチ</t>
    </rPh>
    <rPh sb="261" eb="263">
      <t>キギョウ</t>
    </rPh>
    <rPh sb="263" eb="264">
      <t>サイ</t>
    </rPh>
    <rPh sb="265" eb="267">
      <t>ショウカン</t>
    </rPh>
    <rPh sb="268" eb="269">
      <t>スス</t>
    </rPh>
    <phoneticPr fontId="4"/>
  </si>
  <si>
    <t>①有形固定資産減価償却率
　類似団体平均値より高い数値を示している。今後は施設の老朽化が進むことから、適切な更新工事が求められる。
②③管渠老朽化比率及び管渠改善率
　特定環境公共下水道事業は、平成3年に供用開始された事業であり老朽化は進んでいないため、管渠老朽化率は0％となっている。
　しかし、当該地区は不明水が多く有収率も低い数値を示している。令和元年度に実施した不明水調査結果に基づき令和2年度に修繕工事を実施したことによるものです。</t>
    <phoneticPr fontId="4"/>
  </si>
  <si>
    <r>
      <t xml:space="preserve"> 当市の特定環境保全公共下水道事業は、東日本大震災による津波被災によって2処理区の1つが流失しており、当初の財政想定と大きく状況が変化している。
 </t>
    </r>
    <r>
      <rPr>
        <sz val="11"/>
        <rFont val="ＭＳ ゴシック"/>
        <family val="3"/>
        <charset val="128"/>
      </rPr>
      <t>また、今後、人口減少に伴う使用料収入の減少が見込まれることから、現行使用料の妥当性や見直しの必要性を検証するとともに、平成28年度に策定した経営戦略における中長期財政計画の検証及び見直しも行っていく必要がある。</t>
    </r>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</si>
</sst>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c:v>0</c:v>
                </c:pt>
                <c:pt idx="2">
                  <c:v>0</c:v>
                </c:pt>
                <c:pt idx="3">
                  <c:v>0</c:v>
                </c:pt>
                <c:pt idx="4" formatCode="#,##0.00;&quot;△&quot;#,##0.00;&quot;-&quot;">
                  <c:v>5.2</c:v>
                </c:pt>
              </c:numCache>
            </c:numRef>
          </c:val>
          <c:extLst>
            <c:ext xmlns:c16="http://schemas.microsoft.com/office/drawing/2014/chart" uri="{C3380CC4-5D6E-409C-BE32-E72D297353CC}">
              <c16:uniqueId val="{00000000-06A8-403E-9C59-FBFA53190786}"/>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0.09</c:v>
                </c:pt>
                <c:pt idx="1">
                  <c:v>0.09</c:v>
                </c:pt>
                <c:pt idx="2">
                  <c:v>0.13</c:v>
                </c:pt>
                <c:pt idx="3">
                  <c:v>0.36</c:v>
                </c:pt>
                <c:pt idx="4">
                  <c:v>0.06</c:v>
                </c:pt>
              </c:numCache>
            </c:numRef>
          </c:val>
          <c:smooth val="0"/>
          <c:extLst>
            <c:ext xmlns:c16="http://schemas.microsoft.com/office/drawing/2014/chart" uri="{C3380CC4-5D6E-409C-BE32-E72D297353CC}">
              <c16:uniqueId val="{00000001-06A8-403E-9C59-FBFA53190786}"/>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76.22</c:v>
                </c:pt>
                <c:pt idx="1">
                  <c:v>76.489999999999995</c:v>
                </c:pt>
                <c:pt idx="2">
                  <c:v>78.650000000000006</c:v>
                </c:pt>
                <c:pt idx="3">
                  <c:v>86.22</c:v>
                </c:pt>
                <c:pt idx="4">
                  <c:v>82.16</c:v>
                </c:pt>
              </c:numCache>
            </c:numRef>
          </c:val>
          <c:extLst>
            <c:ext xmlns:c16="http://schemas.microsoft.com/office/drawing/2014/chart" uri="{C3380CC4-5D6E-409C-BE32-E72D297353CC}">
              <c16:uniqueId val="{00000000-B3A0-437B-9BA6-688869F95B0E}"/>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42.9</c:v>
                </c:pt>
                <c:pt idx="1">
                  <c:v>43.36</c:v>
                </c:pt>
                <c:pt idx="2">
                  <c:v>42.56</c:v>
                </c:pt>
                <c:pt idx="3">
                  <c:v>42.47</c:v>
                </c:pt>
                <c:pt idx="4">
                  <c:v>45.87</c:v>
                </c:pt>
              </c:numCache>
            </c:numRef>
          </c:val>
          <c:smooth val="0"/>
          <c:extLst>
            <c:ext xmlns:c16="http://schemas.microsoft.com/office/drawing/2014/chart" uri="{C3380CC4-5D6E-409C-BE32-E72D297353CC}">
              <c16:uniqueId val="{00000001-B3A0-437B-9BA6-688869F95B0E}"/>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97.71</c:v>
                </c:pt>
                <c:pt idx="1">
                  <c:v>97.69</c:v>
                </c:pt>
                <c:pt idx="2">
                  <c:v>97.7</c:v>
                </c:pt>
                <c:pt idx="3">
                  <c:v>97.69</c:v>
                </c:pt>
                <c:pt idx="4">
                  <c:v>97.67</c:v>
                </c:pt>
              </c:numCache>
            </c:numRef>
          </c:val>
          <c:extLst>
            <c:ext xmlns:c16="http://schemas.microsoft.com/office/drawing/2014/chart" uri="{C3380CC4-5D6E-409C-BE32-E72D297353CC}">
              <c16:uniqueId val="{00000000-830F-453E-A6BF-8143B9F86F1C}"/>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83.5</c:v>
                </c:pt>
                <c:pt idx="1">
                  <c:v>83.06</c:v>
                </c:pt>
                <c:pt idx="2">
                  <c:v>83.32</c:v>
                </c:pt>
                <c:pt idx="3">
                  <c:v>83.75</c:v>
                </c:pt>
                <c:pt idx="4">
                  <c:v>87.65</c:v>
                </c:pt>
              </c:numCache>
            </c:numRef>
          </c:val>
          <c:smooth val="0"/>
          <c:extLst>
            <c:ext xmlns:c16="http://schemas.microsoft.com/office/drawing/2014/chart" uri="{C3380CC4-5D6E-409C-BE32-E72D297353CC}">
              <c16:uniqueId val="{00000001-830F-453E-A6BF-8143B9F86F1C}"/>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154.16</c:v>
                </c:pt>
                <c:pt idx="1">
                  <c:v>142.13</c:v>
                </c:pt>
                <c:pt idx="2">
                  <c:v>136.52000000000001</c:v>
                </c:pt>
                <c:pt idx="3">
                  <c:v>125.73</c:v>
                </c:pt>
                <c:pt idx="4">
                  <c:v>118.09</c:v>
                </c:pt>
              </c:numCache>
            </c:numRef>
          </c:val>
          <c:extLst>
            <c:ext xmlns:c16="http://schemas.microsoft.com/office/drawing/2014/chart" uri="{C3380CC4-5D6E-409C-BE32-E72D297353CC}">
              <c16:uniqueId val="{00000000-2A98-473C-B5EA-67BF384C411B}"/>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100.85</c:v>
                </c:pt>
                <c:pt idx="1">
                  <c:v>102.13</c:v>
                </c:pt>
                <c:pt idx="2">
                  <c:v>101.72</c:v>
                </c:pt>
                <c:pt idx="3">
                  <c:v>102.73</c:v>
                </c:pt>
                <c:pt idx="4">
                  <c:v>102.7</c:v>
                </c:pt>
              </c:numCache>
            </c:numRef>
          </c:val>
          <c:smooth val="0"/>
          <c:extLst>
            <c:ext xmlns:c16="http://schemas.microsoft.com/office/drawing/2014/chart" uri="{C3380CC4-5D6E-409C-BE32-E72D297353CC}">
              <c16:uniqueId val="{00000001-2A98-473C-B5EA-67BF384C411B}"/>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26.67</c:v>
                </c:pt>
                <c:pt idx="1">
                  <c:v>29.97</c:v>
                </c:pt>
                <c:pt idx="2">
                  <c:v>33.26</c:v>
                </c:pt>
                <c:pt idx="3">
                  <c:v>36.549999999999997</c:v>
                </c:pt>
                <c:pt idx="4">
                  <c:v>39.83</c:v>
                </c:pt>
              </c:numCache>
            </c:numRef>
          </c:val>
          <c:extLst>
            <c:ext xmlns:c16="http://schemas.microsoft.com/office/drawing/2014/chart" uri="{C3380CC4-5D6E-409C-BE32-E72D297353CC}">
              <c16:uniqueId val="{00000000-2F35-4FA4-857C-C8E3D8A8B988}"/>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22.77</c:v>
                </c:pt>
                <c:pt idx="1">
                  <c:v>23.93</c:v>
                </c:pt>
                <c:pt idx="2">
                  <c:v>24.68</c:v>
                </c:pt>
                <c:pt idx="3">
                  <c:v>24.68</c:v>
                </c:pt>
                <c:pt idx="4">
                  <c:v>29.24</c:v>
                </c:pt>
              </c:numCache>
            </c:numRef>
          </c:val>
          <c:smooth val="0"/>
          <c:extLst>
            <c:ext xmlns:c16="http://schemas.microsoft.com/office/drawing/2014/chart" uri="{C3380CC4-5D6E-409C-BE32-E72D297353CC}">
              <c16:uniqueId val="{00000001-2F35-4FA4-857C-C8E3D8A8B988}"/>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B32-4E47-80A5-14613A7B0010}"/>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formatCode="#,##0.00;&quot;△&quot;#,##0.00;&quot;-&quot;">
                  <c:v>0.01</c:v>
                </c:pt>
                <c:pt idx="3" formatCode="#,##0.00;&quot;△&quot;#,##0.00;&quot;-&quot;">
                  <c:v>8.6199999999999992</c:v>
                </c:pt>
                <c:pt idx="4">
                  <c:v>0</c:v>
                </c:pt>
              </c:numCache>
            </c:numRef>
          </c:val>
          <c:smooth val="0"/>
          <c:extLst>
            <c:ext xmlns:c16="http://schemas.microsoft.com/office/drawing/2014/chart" uri="{C3380CC4-5D6E-409C-BE32-E72D297353CC}">
              <c16:uniqueId val="{00000001-BB32-4E47-80A5-14613A7B0010}"/>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3059.45</c:v>
                </c:pt>
                <c:pt idx="1">
                  <c:v>2936.64</c:v>
                </c:pt>
                <c:pt idx="2">
                  <c:v>2851.62</c:v>
                </c:pt>
                <c:pt idx="3">
                  <c:v>2706.77</c:v>
                </c:pt>
                <c:pt idx="4">
                  <c:v>2710.71</c:v>
                </c:pt>
              </c:numCache>
            </c:numRef>
          </c:val>
          <c:extLst>
            <c:ext xmlns:c16="http://schemas.microsoft.com/office/drawing/2014/chart" uri="{C3380CC4-5D6E-409C-BE32-E72D297353CC}">
              <c16:uniqueId val="{00000000-3D7E-4BFF-A98D-EE189AF769E7}"/>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110.77</c:v>
                </c:pt>
                <c:pt idx="1">
                  <c:v>109.51</c:v>
                </c:pt>
                <c:pt idx="2">
                  <c:v>112.88</c:v>
                </c:pt>
                <c:pt idx="3">
                  <c:v>94.97</c:v>
                </c:pt>
                <c:pt idx="4">
                  <c:v>48.2</c:v>
                </c:pt>
              </c:numCache>
            </c:numRef>
          </c:val>
          <c:smooth val="0"/>
          <c:extLst>
            <c:ext xmlns:c16="http://schemas.microsoft.com/office/drawing/2014/chart" uri="{C3380CC4-5D6E-409C-BE32-E72D297353CC}">
              <c16:uniqueId val="{00000001-3D7E-4BFF-A98D-EE189AF769E7}"/>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45.77</c:v>
                </c:pt>
                <c:pt idx="1">
                  <c:v>59.98</c:v>
                </c:pt>
                <c:pt idx="2">
                  <c:v>65.58</c:v>
                </c:pt>
                <c:pt idx="3">
                  <c:v>77.739999999999995</c:v>
                </c:pt>
                <c:pt idx="4">
                  <c:v>107.5</c:v>
                </c:pt>
              </c:numCache>
            </c:numRef>
          </c:val>
          <c:extLst>
            <c:ext xmlns:c16="http://schemas.microsoft.com/office/drawing/2014/chart" uri="{C3380CC4-5D6E-409C-BE32-E72D297353CC}">
              <c16:uniqueId val="{00000000-82B7-4FE0-AC30-C041EAE1D06D}"/>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46.78</c:v>
                </c:pt>
                <c:pt idx="1">
                  <c:v>47.44</c:v>
                </c:pt>
                <c:pt idx="2">
                  <c:v>49.18</c:v>
                </c:pt>
                <c:pt idx="3">
                  <c:v>47.72</c:v>
                </c:pt>
                <c:pt idx="4">
                  <c:v>46.85</c:v>
                </c:pt>
              </c:numCache>
            </c:numRef>
          </c:val>
          <c:smooth val="0"/>
          <c:extLst>
            <c:ext xmlns:c16="http://schemas.microsoft.com/office/drawing/2014/chart" uri="{C3380CC4-5D6E-409C-BE32-E72D297353CC}">
              <c16:uniqueId val="{00000001-82B7-4FE0-AC30-C041EAE1D06D}"/>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2019.89</c:v>
                </c:pt>
                <c:pt idx="1">
                  <c:v>1910.87</c:v>
                </c:pt>
                <c:pt idx="2">
                  <c:v>1498.39</c:v>
                </c:pt>
                <c:pt idx="3">
                  <c:v>1594.41</c:v>
                </c:pt>
                <c:pt idx="4">
                  <c:v>1411.36</c:v>
                </c:pt>
              </c:numCache>
            </c:numRef>
          </c:val>
          <c:extLst>
            <c:ext xmlns:c16="http://schemas.microsoft.com/office/drawing/2014/chart" uri="{C3380CC4-5D6E-409C-BE32-E72D297353CC}">
              <c16:uniqueId val="{00000000-7AF9-415D-80BB-25BE70D1E4EE}"/>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1298.9100000000001</c:v>
                </c:pt>
                <c:pt idx="1">
                  <c:v>1243.71</c:v>
                </c:pt>
                <c:pt idx="2">
                  <c:v>1194.1500000000001</c:v>
                </c:pt>
                <c:pt idx="3">
                  <c:v>1206.79</c:v>
                </c:pt>
                <c:pt idx="4">
                  <c:v>1268.6300000000001</c:v>
                </c:pt>
              </c:numCache>
            </c:numRef>
          </c:val>
          <c:smooth val="0"/>
          <c:extLst>
            <c:ext xmlns:c16="http://schemas.microsoft.com/office/drawing/2014/chart" uri="{C3380CC4-5D6E-409C-BE32-E72D297353CC}">
              <c16:uniqueId val="{00000001-7AF9-415D-80BB-25BE70D1E4EE}"/>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29.14</c:v>
                </c:pt>
                <c:pt idx="1">
                  <c:v>59.25</c:v>
                </c:pt>
                <c:pt idx="2">
                  <c:v>55.67</c:v>
                </c:pt>
                <c:pt idx="3">
                  <c:v>44.96</c:v>
                </c:pt>
                <c:pt idx="4">
                  <c:v>36.92</c:v>
                </c:pt>
              </c:numCache>
            </c:numRef>
          </c:val>
          <c:extLst>
            <c:ext xmlns:c16="http://schemas.microsoft.com/office/drawing/2014/chart" uri="{C3380CC4-5D6E-409C-BE32-E72D297353CC}">
              <c16:uniqueId val="{00000000-EC75-440A-94D5-062AB3D618F5}"/>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69.87</c:v>
                </c:pt>
                <c:pt idx="1">
                  <c:v>74.3</c:v>
                </c:pt>
                <c:pt idx="2">
                  <c:v>72.260000000000005</c:v>
                </c:pt>
                <c:pt idx="3">
                  <c:v>71.84</c:v>
                </c:pt>
                <c:pt idx="4">
                  <c:v>82.88</c:v>
                </c:pt>
              </c:numCache>
            </c:numRef>
          </c:val>
          <c:smooth val="0"/>
          <c:extLst>
            <c:ext xmlns:c16="http://schemas.microsoft.com/office/drawing/2014/chart" uri="{C3380CC4-5D6E-409C-BE32-E72D297353CC}">
              <c16:uniqueId val="{00000001-EC75-440A-94D5-062AB3D618F5}"/>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531.05999999999995</c:v>
                </c:pt>
                <c:pt idx="1">
                  <c:v>261.3</c:v>
                </c:pt>
                <c:pt idx="2">
                  <c:v>278.01</c:v>
                </c:pt>
                <c:pt idx="3">
                  <c:v>343.83</c:v>
                </c:pt>
                <c:pt idx="4">
                  <c:v>413.59</c:v>
                </c:pt>
              </c:numCache>
            </c:numRef>
          </c:val>
          <c:extLst>
            <c:ext xmlns:c16="http://schemas.microsoft.com/office/drawing/2014/chart" uri="{C3380CC4-5D6E-409C-BE32-E72D297353CC}">
              <c16:uniqueId val="{00000000-5002-49D9-BD8D-58C19D4C08A2}"/>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234.96</c:v>
                </c:pt>
                <c:pt idx="1">
                  <c:v>221.81</c:v>
                </c:pt>
                <c:pt idx="2">
                  <c:v>230.02</c:v>
                </c:pt>
                <c:pt idx="3">
                  <c:v>228.47</c:v>
                </c:pt>
                <c:pt idx="4">
                  <c:v>187.76</c:v>
                </c:pt>
              </c:numCache>
            </c:numRef>
          </c:val>
          <c:smooth val="0"/>
          <c:extLst>
            <c:ext xmlns:c16="http://schemas.microsoft.com/office/drawing/2014/chart" uri="{C3380CC4-5D6E-409C-BE32-E72D297353CC}">
              <c16:uniqueId val="{00000001-5002-49D9-BD8D-58C19D4C08A2}"/>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【104.83】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【61.55】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【45.34】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【1,260.21】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【84.75】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【42.90】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【215.41】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【75.29】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【23.60】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【0.01】</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【0.30】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V58" zoomScaleNormal="100" workbookViewId="0">
      <selection activeCell="BL66" sqref="BL66:BZ82"/>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2">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2">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44" t="str">
        <f>データ!H6</f>
        <v>福島県　南相馬市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2">
      <c r="A8" s="2"/>
      <c r="B8" s="49" t="str">
        <f>データ!I6</f>
        <v>法適用</v>
      </c>
      <c r="C8" s="49"/>
      <c r="D8" s="49"/>
      <c r="E8" s="49"/>
      <c r="F8" s="49"/>
      <c r="G8" s="49"/>
      <c r="H8" s="49"/>
      <c r="I8" s="49" t="str">
        <f>データ!J6</f>
        <v>下水道事業</v>
      </c>
      <c r="J8" s="49"/>
      <c r="K8" s="49"/>
      <c r="L8" s="49"/>
      <c r="M8" s="49"/>
      <c r="N8" s="49"/>
      <c r="O8" s="49"/>
      <c r="P8" s="49" t="str">
        <f>データ!K6</f>
        <v>特定環境保全公共下水道</v>
      </c>
      <c r="Q8" s="49"/>
      <c r="R8" s="49"/>
      <c r="S8" s="49"/>
      <c r="T8" s="49"/>
      <c r="U8" s="49"/>
      <c r="V8" s="49"/>
      <c r="W8" s="49" t="str">
        <f>データ!L6</f>
        <v>D1</v>
      </c>
      <c r="X8" s="49"/>
      <c r="Y8" s="49"/>
      <c r="Z8" s="49"/>
      <c r="AA8" s="49"/>
      <c r="AB8" s="49"/>
      <c r="AC8" s="49"/>
      <c r="AD8" s="50" t="str">
        <f>データ!$M$6</f>
        <v>非設置</v>
      </c>
      <c r="AE8" s="50"/>
      <c r="AF8" s="50"/>
      <c r="AG8" s="50"/>
      <c r="AH8" s="50"/>
      <c r="AI8" s="50"/>
      <c r="AJ8" s="50"/>
      <c r="AK8" s="3"/>
      <c r="AL8" s="51">
        <f>データ!S6</f>
        <v>59018</v>
      </c>
      <c r="AM8" s="51"/>
      <c r="AN8" s="51"/>
      <c r="AO8" s="51"/>
      <c r="AP8" s="51"/>
      <c r="AQ8" s="51"/>
      <c r="AR8" s="51"/>
      <c r="AS8" s="51"/>
      <c r="AT8" s="46">
        <f>データ!T6</f>
        <v>398.58</v>
      </c>
      <c r="AU8" s="46"/>
      <c r="AV8" s="46"/>
      <c r="AW8" s="46"/>
      <c r="AX8" s="46"/>
      <c r="AY8" s="46"/>
      <c r="AZ8" s="46"/>
      <c r="BA8" s="46"/>
      <c r="BB8" s="46">
        <f>データ!U6</f>
        <v>148.07</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2">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2">
      <c r="A10" s="2"/>
      <c r="B10" s="46" t="str">
        <f>データ!N6</f>
        <v>-</v>
      </c>
      <c r="C10" s="46"/>
      <c r="D10" s="46"/>
      <c r="E10" s="46"/>
      <c r="F10" s="46"/>
      <c r="G10" s="46"/>
      <c r="H10" s="46"/>
      <c r="I10" s="46">
        <f>データ!O6</f>
        <v>54.53</v>
      </c>
      <c r="J10" s="46"/>
      <c r="K10" s="46"/>
      <c r="L10" s="46"/>
      <c r="M10" s="46"/>
      <c r="N10" s="46"/>
      <c r="O10" s="46"/>
      <c r="P10" s="46">
        <f>データ!P6</f>
        <v>1.17</v>
      </c>
      <c r="Q10" s="46"/>
      <c r="R10" s="46"/>
      <c r="S10" s="46"/>
      <c r="T10" s="46"/>
      <c r="U10" s="46"/>
      <c r="V10" s="46"/>
      <c r="W10" s="46">
        <f>データ!Q6</f>
        <v>53.24</v>
      </c>
      <c r="X10" s="46"/>
      <c r="Y10" s="46"/>
      <c r="Z10" s="46"/>
      <c r="AA10" s="46"/>
      <c r="AB10" s="46"/>
      <c r="AC10" s="46"/>
      <c r="AD10" s="51">
        <f>データ!R6</f>
        <v>2722</v>
      </c>
      <c r="AE10" s="51"/>
      <c r="AF10" s="51"/>
      <c r="AG10" s="51"/>
      <c r="AH10" s="51"/>
      <c r="AI10" s="51"/>
      <c r="AJ10" s="51"/>
      <c r="AK10" s="2"/>
      <c r="AL10" s="51">
        <f>データ!V6</f>
        <v>688</v>
      </c>
      <c r="AM10" s="51"/>
      <c r="AN10" s="51"/>
      <c r="AO10" s="51"/>
      <c r="AP10" s="51"/>
      <c r="AQ10" s="51"/>
      <c r="AR10" s="51"/>
      <c r="AS10" s="51"/>
      <c r="AT10" s="46">
        <f>データ!W6</f>
        <v>0.27</v>
      </c>
      <c r="AU10" s="46"/>
      <c r="AV10" s="46"/>
      <c r="AW10" s="46"/>
      <c r="AX10" s="46"/>
      <c r="AY10" s="46"/>
      <c r="AZ10" s="46"/>
      <c r="BA10" s="46"/>
      <c r="BB10" s="46">
        <f>データ!X6</f>
        <v>2548.15</v>
      </c>
      <c r="BC10" s="46"/>
      <c r="BD10" s="46"/>
      <c r="BE10" s="46"/>
      <c r="BF10" s="46"/>
      <c r="BG10" s="46"/>
      <c r="BH10" s="46"/>
      <c r="BI10" s="46"/>
      <c r="BJ10" s="2"/>
      <c r="BK10" s="2"/>
      <c r="BL10" s="69" t="s">
        <v>22</v>
      </c>
      <c r="BM10" s="70"/>
      <c r="BN10" s="13" t="s">
        <v>23</v>
      </c>
      <c r="BO10" s="14"/>
      <c r="BP10" s="14"/>
      <c r="BQ10" s="14"/>
      <c r="BR10" s="14"/>
      <c r="BS10" s="14"/>
      <c r="BT10" s="14"/>
      <c r="BU10" s="14"/>
      <c r="BV10" s="14"/>
      <c r="BW10" s="14"/>
      <c r="BX10" s="14"/>
      <c r="BY10" s="1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1" t="s">
        <v>24</v>
      </c>
      <c r="BM11" s="71"/>
      <c r="BN11" s="71"/>
      <c r="BO11" s="71"/>
      <c r="BP11" s="71"/>
      <c r="BQ11" s="71"/>
      <c r="BR11" s="71"/>
      <c r="BS11" s="71"/>
      <c r="BT11" s="71"/>
      <c r="BU11" s="71"/>
      <c r="BV11" s="71"/>
      <c r="BW11" s="71"/>
      <c r="BX11" s="71"/>
      <c r="BY11" s="71"/>
      <c r="BZ11" s="71"/>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1"/>
      <c r="BM12" s="71"/>
      <c r="BN12" s="71"/>
      <c r="BO12" s="71"/>
      <c r="BP12" s="71"/>
      <c r="BQ12" s="71"/>
      <c r="BR12" s="71"/>
      <c r="BS12" s="71"/>
      <c r="BT12" s="71"/>
      <c r="BU12" s="71"/>
      <c r="BV12" s="71"/>
      <c r="BW12" s="71"/>
      <c r="BX12" s="71"/>
      <c r="BY12" s="71"/>
      <c r="BZ12" s="71"/>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2"/>
      <c r="BM13" s="72"/>
      <c r="BN13" s="72"/>
      <c r="BO13" s="72"/>
      <c r="BP13" s="72"/>
      <c r="BQ13" s="72"/>
      <c r="BR13" s="72"/>
      <c r="BS13" s="72"/>
      <c r="BT13" s="72"/>
      <c r="BU13" s="72"/>
      <c r="BV13" s="72"/>
      <c r="BW13" s="72"/>
      <c r="BX13" s="72"/>
      <c r="BY13" s="72"/>
      <c r="BZ13" s="72"/>
    </row>
    <row r="14" spans="1:78" ht="13.5" customHeight="1" x14ac:dyDescent="0.2">
      <c r="A14" s="2"/>
      <c r="B14" s="73" t="s">
        <v>25</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5"/>
      <c r="BK14" s="2"/>
      <c r="BL14" s="63" t="s">
        <v>26</v>
      </c>
      <c r="BM14" s="64"/>
      <c r="BN14" s="64"/>
      <c r="BO14" s="64"/>
      <c r="BP14" s="64"/>
      <c r="BQ14" s="64"/>
      <c r="BR14" s="64"/>
      <c r="BS14" s="64"/>
      <c r="BT14" s="64"/>
      <c r="BU14" s="64"/>
      <c r="BV14" s="64"/>
      <c r="BW14" s="64"/>
      <c r="BX14" s="64"/>
      <c r="BY14" s="64"/>
      <c r="BZ14" s="65"/>
    </row>
    <row r="15" spans="1:78" ht="13.5" customHeight="1" x14ac:dyDescent="0.2">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2">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4" t="s">
        <v>114</v>
      </c>
      <c r="BM16" s="55"/>
      <c r="BN16" s="55"/>
      <c r="BO16" s="55"/>
      <c r="BP16" s="55"/>
      <c r="BQ16" s="55"/>
      <c r="BR16" s="55"/>
      <c r="BS16" s="55"/>
      <c r="BT16" s="55"/>
      <c r="BU16" s="55"/>
      <c r="BV16" s="55"/>
      <c r="BW16" s="55"/>
      <c r="BX16" s="55"/>
      <c r="BY16" s="55"/>
      <c r="BZ16" s="56"/>
    </row>
    <row r="17" spans="1:78" ht="13.5" customHeight="1" x14ac:dyDescent="0.2">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4"/>
      <c r="BM17" s="55"/>
      <c r="BN17" s="55"/>
      <c r="BO17" s="55"/>
      <c r="BP17" s="55"/>
      <c r="BQ17" s="55"/>
      <c r="BR17" s="55"/>
      <c r="BS17" s="55"/>
      <c r="BT17" s="55"/>
      <c r="BU17" s="55"/>
      <c r="BV17" s="55"/>
      <c r="BW17" s="55"/>
      <c r="BX17" s="55"/>
      <c r="BY17" s="55"/>
      <c r="BZ17" s="56"/>
    </row>
    <row r="18" spans="1:78" ht="13.5" customHeight="1" x14ac:dyDescent="0.2">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4"/>
      <c r="BM18" s="55"/>
      <c r="BN18" s="55"/>
      <c r="BO18" s="55"/>
      <c r="BP18" s="55"/>
      <c r="BQ18" s="55"/>
      <c r="BR18" s="55"/>
      <c r="BS18" s="55"/>
      <c r="BT18" s="55"/>
      <c r="BU18" s="55"/>
      <c r="BV18" s="55"/>
      <c r="BW18" s="55"/>
      <c r="BX18" s="55"/>
      <c r="BY18" s="55"/>
      <c r="BZ18" s="56"/>
    </row>
    <row r="19" spans="1:78" ht="13.5" customHeight="1" x14ac:dyDescent="0.2">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4"/>
      <c r="BM19" s="55"/>
      <c r="BN19" s="55"/>
      <c r="BO19" s="55"/>
      <c r="BP19" s="55"/>
      <c r="BQ19" s="55"/>
      <c r="BR19" s="55"/>
      <c r="BS19" s="55"/>
      <c r="BT19" s="55"/>
      <c r="BU19" s="55"/>
      <c r="BV19" s="55"/>
      <c r="BW19" s="55"/>
      <c r="BX19" s="55"/>
      <c r="BY19" s="55"/>
      <c r="BZ19" s="56"/>
    </row>
    <row r="20" spans="1:78" ht="13.5" customHeight="1" x14ac:dyDescent="0.2">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4"/>
      <c r="BM20" s="55"/>
      <c r="BN20" s="55"/>
      <c r="BO20" s="55"/>
      <c r="BP20" s="55"/>
      <c r="BQ20" s="55"/>
      <c r="BR20" s="55"/>
      <c r="BS20" s="55"/>
      <c r="BT20" s="55"/>
      <c r="BU20" s="55"/>
      <c r="BV20" s="55"/>
      <c r="BW20" s="55"/>
      <c r="BX20" s="55"/>
      <c r="BY20" s="55"/>
      <c r="BZ20" s="56"/>
    </row>
    <row r="21" spans="1:78" ht="13.5" customHeight="1" x14ac:dyDescent="0.2">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4"/>
      <c r="BM21" s="55"/>
      <c r="BN21" s="55"/>
      <c r="BO21" s="55"/>
      <c r="BP21" s="55"/>
      <c r="BQ21" s="55"/>
      <c r="BR21" s="55"/>
      <c r="BS21" s="55"/>
      <c r="BT21" s="55"/>
      <c r="BU21" s="55"/>
      <c r="BV21" s="55"/>
      <c r="BW21" s="55"/>
      <c r="BX21" s="55"/>
      <c r="BY21" s="55"/>
      <c r="BZ21" s="56"/>
    </row>
    <row r="22" spans="1:78" ht="13.5" customHeight="1" x14ac:dyDescent="0.2">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4"/>
      <c r="BM22" s="55"/>
      <c r="BN22" s="55"/>
      <c r="BO22" s="55"/>
      <c r="BP22" s="55"/>
      <c r="BQ22" s="55"/>
      <c r="BR22" s="55"/>
      <c r="BS22" s="55"/>
      <c r="BT22" s="55"/>
      <c r="BU22" s="55"/>
      <c r="BV22" s="55"/>
      <c r="BW22" s="55"/>
      <c r="BX22" s="55"/>
      <c r="BY22" s="55"/>
      <c r="BZ22" s="56"/>
    </row>
    <row r="23" spans="1:78" ht="13.5" customHeight="1" x14ac:dyDescent="0.2">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4"/>
      <c r="BM23" s="55"/>
      <c r="BN23" s="55"/>
      <c r="BO23" s="55"/>
      <c r="BP23" s="55"/>
      <c r="BQ23" s="55"/>
      <c r="BR23" s="55"/>
      <c r="BS23" s="55"/>
      <c r="BT23" s="55"/>
      <c r="BU23" s="55"/>
      <c r="BV23" s="55"/>
      <c r="BW23" s="55"/>
      <c r="BX23" s="55"/>
      <c r="BY23" s="55"/>
      <c r="BZ23" s="56"/>
    </row>
    <row r="24" spans="1:78" ht="13.5" customHeight="1" x14ac:dyDescent="0.2">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4"/>
      <c r="BM24" s="55"/>
      <c r="BN24" s="55"/>
      <c r="BO24" s="55"/>
      <c r="BP24" s="55"/>
      <c r="BQ24" s="55"/>
      <c r="BR24" s="55"/>
      <c r="BS24" s="55"/>
      <c r="BT24" s="55"/>
      <c r="BU24" s="55"/>
      <c r="BV24" s="55"/>
      <c r="BW24" s="55"/>
      <c r="BX24" s="55"/>
      <c r="BY24" s="55"/>
      <c r="BZ24" s="56"/>
    </row>
    <row r="25" spans="1:78" ht="13.5" customHeight="1" x14ac:dyDescent="0.2">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4"/>
      <c r="BM25" s="55"/>
      <c r="BN25" s="55"/>
      <c r="BO25" s="55"/>
      <c r="BP25" s="55"/>
      <c r="BQ25" s="55"/>
      <c r="BR25" s="55"/>
      <c r="BS25" s="55"/>
      <c r="BT25" s="55"/>
      <c r="BU25" s="55"/>
      <c r="BV25" s="55"/>
      <c r="BW25" s="55"/>
      <c r="BX25" s="55"/>
      <c r="BY25" s="55"/>
      <c r="BZ25" s="56"/>
    </row>
    <row r="26" spans="1:78" ht="13.5" customHeight="1" x14ac:dyDescent="0.2">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4"/>
      <c r="BM26" s="55"/>
      <c r="BN26" s="55"/>
      <c r="BO26" s="55"/>
      <c r="BP26" s="55"/>
      <c r="BQ26" s="55"/>
      <c r="BR26" s="55"/>
      <c r="BS26" s="55"/>
      <c r="BT26" s="55"/>
      <c r="BU26" s="55"/>
      <c r="BV26" s="55"/>
      <c r="BW26" s="55"/>
      <c r="BX26" s="55"/>
      <c r="BY26" s="55"/>
      <c r="BZ26" s="56"/>
    </row>
    <row r="27" spans="1:78" ht="13.5" customHeight="1" x14ac:dyDescent="0.2">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4"/>
      <c r="BM27" s="55"/>
      <c r="BN27" s="55"/>
      <c r="BO27" s="55"/>
      <c r="BP27" s="55"/>
      <c r="BQ27" s="55"/>
      <c r="BR27" s="55"/>
      <c r="BS27" s="55"/>
      <c r="BT27" s="55"/>
      <c r="BU27" s="55"/>
      <c r="BV27" s="55"/>
      <c r="BW27" s="55"/>
      <c r="BX27" s="55"/>
      <c r="BY27" s="55"/>
      <c r="BZ27" s="56"/>
    </row>
    <row r="28" spans="1:78" ht="13.5" customHeight="1" x14ac:dyDescent="0.2">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4"/>
      <c r="BM28" s="55"/>
      <c r="BN28" s="55"/>
      <c r="BO28" s="55"/>
      <c r="BP28" s="55"/>
      <c r="BQ28" s="55"/>
      <c r="BR28" s="55"/>
      <c r="BS28" s="55"/>
      <c r="BT28" s="55"/>
      <c r="BU28" s="55"/>
      <c r="BV28" s="55"/>
      <c r="BW28" s="55"/>
      <c r="BX28" s="55"/>
      <c r="BY28" s="55"/>
      <c r="BZ28" s="56"/>
    </row>
    <row r="29" spans="1:78" ht="13.5" customHeight="1" x14ac:dyDescent="0.2">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4"/>
      <c r="BM29" s="55"/>
      <c r="BN29" s="55"/>
      <c r="BO29" s="55"/>
      <c r="BP29" s="55"/>
      <c r="BQ29" s="55"/>
      <c r="BR29" s="55"/>
      <c r="BS29" s="55"/>
      <c r="BT29" s="55"/>
      <c r="BU29" s="55"/>
      <c r="BV29" s="55"/>
      <c r="BW29" s="55"/>
      <c r="BX29" s="55"/>
      <c r="BY29" s="55"/>
      <c r="BZ29" s="56"/>
    </row>
    <row r="30" spans="1:78" ht="13.5" customHeight="1" x14ac:dyDescent="0.2">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4"/>
      <c r="BM30" s="55"/>
      <c r="BN30" s="55"/>
      <c r="BO30" s="55"/>
      <c r="BP30" s="55"/>
      <c r="BQ30" s="55"/>
      <c r="BR30" s="55"/>
      <c r="BS30" s="55"/>
      <c r="BT30" s="55"/>
      <c r="BU30" s="55"/>
      <c r="BV30" s="55"/>
      <c r="BW30" s="55"/>
      <c r="BX30" s="55"/>
      <c r="BY30" s="55"/>
      <c r="BZ30" s="56"/>
    </row>
    <row r="31" spans="1:78" ht="13.5" customHeight="1" x14ac:dyDescent="0.2">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4"/>
      <c r="BM31" s="55"/>
      <c r="BN31" s="55"/>
      <c r="BO31" s="55"/>
      <c r="BP31" s="55"/>
      <c r="BQ31" s="55"/>
      <c r="BR31" s="55"/>
      <c r="BS31" s="55"/>
      <c r="BT31" s="55"/>
      <c r="BU31" s="55"/>
      <c r="BV31" s="55"/>
      <c r="BW31" s="55"/>
      <c r="BX31" s="55"/>
      <c r="BY31" s="55"/>
      <c r="BZ31" s="56"/>
    </row>
    <row r="32" spans="1:78" ht="13.5" customHeight="1" x14ac:dyDescent="0.2">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4"/>
      <c r="BM32" s="55"/>
      <c r="BN32" s="55"/>
      <c r="BO32" s="55"/>
      <c r="BP32" s="55"/>
      <c r="BQ32" s="55"/>
      <c r="BR32" s="55"/>
      <c r="BS32" s="55"/>
      <c r="BT32" s="55"/>
      <c r="BU32" s="55"/>
      <c r="BV32" s="55"/>
      <c r="BW32" s="55"/>
      <c r="BX32" s="55"/>
      <c r="BY32" s="55"/>
      <c r="BZ32" s="56"/>
    </row>
    <row r="33" spans="1:78" ht="13.5" customHeight="1" x14ac:dyDescent="0.2">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4"/>
      <c r="BM33" s="55"/>
      <c r="BN33" s="55"/>
      <c r="BO33" s="55"/>
      <c r="BP33" s="55"/>
      <c r="BQ33" s="55"/>
      <c r="BR33" s="55"/>
      <c r="BS33" s="55"/>
      <c r="BT33" s="55"/>
      <c r="BU33" s="55"/>
      <c r="BV33" s="55"/>
      <c r="BW33" s="55"/>
      <c r="BX33" s="55"/>
      <c r="BY33" s="55"/>
      <c r="BZ33" s="56"/>
    </row>
    <row r="34" spans="1:78" ht="13.5" customHeight="1" x14ac:dyDescent="0.2">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4"/>
      <c r="BM34" s="55"/>
      <c r="BN34" s="55"/>
      <c r="BO34" s="55"/>
      <c r="BP34" s="55"/>
      <c r="BQ34" s="55"/>
      <c r="BR34" s="55"/>
      <c r="BS34" s="55"/>
      <c r="BT34" s="55"/>
      <c r="BU34" s="55"/>
      <c r="BV34" s="55"/>
      <c r="BW34" s="55"/>
      <c r="BX34" s="55"/>
      <c r="BY34" s="55"/>
      <c r="BZ34" s="56"/>
    </row>
    <row r="35" spans="1:78" ht="13.5" customHeight="1" x14ac:dyDescent="0.2">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4"/>
      <c r="BM35" s="55"/>
      <c r="BN35" s="55"/>
      <c r="BO35" s="55"/>
      <c r="BP35" s="55"/>
      <c r="BQ35" s="55"/>
      <c r="BR35" s="55"/>
      <c r="BS35" s="55"/>
      <c r="BT35" s="55"/>
      <c r="BU35" s="55"/>
      <c r="BV35" s="55"/>
      <c r="BW35" s="55"/>
      <c r="BX35" s="55"/>
      <c r="BY35" s="55"/>
      <c r="BZ35" s="56"/>
    </row>
    <row r="36" spans="1:78" ht="13.5" customHeight="1" x14ac:dyDescent="0.2">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4"/>
      <c r="BM36" s="55"/>
      <c r="BN36" s="55"/>
      <c r="BO36" s="55"/>
      <c r="BP36" s="55"/>
      <c r="BQ36" s="55"/>
      <c r="BR36" s="55"/>
      <c r="BS36" s="55"/>
      <c r="BT36" s="55"/>
      <c r="BU36" s="55"/>
      <c r="BV36" s="55"/>
      <c r="BW36" s="55"/>
      <c r="BX36" s="55"/>
      <c r="BY36" s="55"/>
      <c r="BZ36" s="56"/>
    </row>
    <row r="37" spans="1:78" ht="13.5" customHeight="1" x14ac:dyDescent="0.2">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4"/>
      <c r="BM37" s="55"/>
      <c r="BN37" s="55"/>
      <c r="BO37" s="55"/>
      <c r="BP37" s="55"/>
      <c r="BQ37" s="55"/>
      <c r="BR37" s="55"/>
      <c r="BS37" s="55"/>
      <c r="BT37" s="55"/>
      <c r="BU37" s="55"/>
      <c r="BV37" s="55"/>
      <c r="BW37" s="55"/>
      <c r="BX37" s="55"/>
      <c r="BY37" s="55"/>
      <c r="BZ37" s="56"/>
    </row>
    <row r="38" spans="1:78" ht="13.5" customHeight="1" x14ac:dyDescent="0.2">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4"/>
      <c r="BM38" s="55"/>
      <c r="BN38" s="55"/>
      <c r="BO38" s="55"/>
      <c r="BP38" s="55"/>
      <c r="BQ38" s="55"/>
      <c r="BR38" s="55"/>
      <c r="BS38" s="55"/>
      <c r="BT38" s="55"/>
      <c r="BU38" s="55"/>
      <c r="BV38" s="55"/>
      <c r="BW38" s="55"/>
      <c r="BX38" s="55"/>
      <c r="BY38" s="55"/>
      <c r="BZ38" s="56"/>
    </row>
    <row r="39" spans="1:78" ht="13.5" customHeight="1" x14ac:dyDescent="0.2">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4"/>
      <c r="BM39" s="55"/>
      <c r="BN39" s="55"/>
      <c r="BO39" s="55"/>
      <c r="BP39" s="55"/>
      <c r="BQ39" s="55"/>
      <c r="BR39" s="55"/>
      <c r="BS39" s="55"/>
      <c r="BT39" s="55"/>
      <c r="BU39" s="55"/>
      <c r="BV39" s="55"/>
      <c r="BW39" s="55"/>
      <c r="BX39" s="55"/>
      <c r="BY39" s="55"/>
      <c r="BZ39" s="56"/>
    </row>
    <row r="40" spans="1:78" ht="13.5" customHeight="1" x14ac:dyDescent="0.2">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4"/>
      <c r="BM40" s="55"/>
      <c r="BN40" s="55"/>
      <c r="BO40" s="55"/>
      <c r="BP40" s="55"/>
      <c r="BQ40" s="55"/>
      <c r="BR40" s="55"/>
      <c r="BS40" s="55"/>
      <c r="BT40" s="55"/>
      <c r="BU40" s="55"/>
      <c r="BV40" s="55"/>
      <c r="BW40" s="55"/>
      <c r="BX40" s="55"/>
      <c r="BY40" s="55"/>
      <c r="BZ40" s="56"/>
    </row>
    <row r="41" spans="1:78" ht="13.5" customHeight="1" x14ac:dyDescent="0.2">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4"/>
      <c r="BM41" s="55"/>
      <c r="BN41" s="55"/>
      <c r="BO41" s="55"/>
      <c r="BP41" s="55"/>
      <c r="BQ41" s="55"/>
      <c r="BR41" s="55"/>
      <c r="BS41" s="55"/>
      <c r="BT41" s="55"/>
      <c r="BU41" s="55"/>
      <c r="BV41" s="55"/>
      <c r="BW41" s="55"/>
      <c r="BX41" s="55"/>
      <c r="BY41" s="55"/>
      <c r="BZ41" s="56"/>
    </row>
    <row r="42" spans="1:78" ht="13.5" customHeight="1" x14ac:dyDescent="0.2">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4"/>
      <c r="BM42" s="55"/>
      <c r="BN42" s="55"/>
      <c r="BO42" s="55"/>
      <c r="BP42" s="55"/>
      <c r="BQ42" s="55"/>
      <c r="BR42" s="55"/>
      <c r="BS42" s="55"/>
      <c r="BT42" s="55"/>
      <c r="BU42" s="55"/>
      <c r="BV42" s="55"/>
      <c r="BW42" s="55"/>
      <c r="BX42" s="55"/>
      <c r="BY42" s="55"/>
      <c r="BZ42" s="56"/>
    </row>
    <row r="43" spans="1:78" ht="13.5" customHeight="1" x14ac:dyDescent="0.2">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4"/>
      <c r="BM43" s="55"/>
      <c r="BN43" s="55"/>
      <c r="BO43" s="55"/>
      <c r="BP43" s="55"/>
      <c r="BQ43" s="55"/>
      <c r="BR43" s="55"/>
      <c r="BS43" s="55"/>
      <c r="BT43" s="55"/>
      <c r="BU43" s="55"/>
      <c r="BV43" s="55"/>
      <c r="BW43" s="55"/>
      <c r="BX43" s="55"/>
      <c r="BY43" s="55"/>
      <c r="BZ43" s="56"/>
    </row>
    <row r="44" spans="1:78" ht="13.5" customHeight="1" x14ac:dyDescent="0.2">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7"/>
      <c r="BM44" s="58"/>
      <c r="BN44" s="58"/>
      <c r="BO44" s="58"/>
      <c r="BP44" s="58"/>
      <c r="BQ44" s="58"/>
      <c r="BR44" s="58"/>
      <c r="BS44" s="58"/>
      <c r="BT44" s="58"/>
      <c r="BU44" s="58"/>
      <c r="BV44" s="58"/>
      <c r="BW44" s="58"/>
      <c r="BX44" s="58"/>
      <c r="BY44" s="58"/>
      <c r="BZ44" s="59"/>
    </row>
    <row r="45" spans="1:78" ht="13.5" customHeight="1" x14ac:dyDescent="0.2">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27</v>
      </c>
      <c r="BM45" s="64"/>
      <c r="BN45" s="64"/>
      <c r="BO45" s="64"/>
      <c r="BP45" s="64"/>
      <c r="BQ45" s="64"/>
      <c r="BR45" s="64"/>
      <c r="BS45" s="64"/>
      <c r="BT45" s="64"/>
      <c r="BU45" s="64"/>
      <c r="BV45" s="64"/>
      <c r="BW45" s="64"/>
      <c r="BX45" s="64"/>
      <c r="BY45" s="64"/>
      <c r="BZ45" s="65"/>
    </row>
    <row r="46" spans="1:78" ht="13.5" customHeight="1" x14ac:dyDescent="0.2">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2">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115</v>
      </c>
      <c r="BM47" s="55"/>
      <c r="BN47" s="55"/>
      <c r="BO47" s="55"/>
      <c r="BP47" s="55"/>
      <c r="BQ47" s="55"/>
      <c r="BR47" s="55"/>
      <c r="BS47" s="55"/>
      <c r="BT47" s="55"/>
      <c r="BU47" s="55"/>
      <c r="BV47" s="55"/>
      <c r="BW47" s="55"/>
      <c r="BX47" s="55"/>
      <c r="BY47" s="55"/>
      <c r="BZ47" s="56"/>
    </row>
    <row r="48" spans="1:78" ht="13.5" customHeight="1" x14ac:dyDescent="0.2">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2">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2">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2">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2">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2">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2">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2">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2">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2">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2">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x14ac:dyDescent="0.2">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2">
      <c r="A60" s="2"/>
      <c r="B60" s="60" t="s">
        <v>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2">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2">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2">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2">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29</v>
      </c>
      <c r="BM64" s="64"/>
      <c r="BN64" s="64"/>
      <c r="BO64" s="64"/>
      <c r="BP64" s="64"/>
      <c r="BQ64" s="64"/>
      <c r="BR64" s="64"/>
      <c r="BS64" s="64"/>
      <c r="BT64" s="64"/>
      <c r="BU64" s="64"/>
      <c r="BV64" s="64"/>
      <c r="BW64" s="64"/>
      <c r="BX64" s="64"/>
      <c r="BY64" s="64"/>
      <c r="BZ64" s="65"/>
    </row>
    <row r="65" spans="1:78" ht="13.5" customHeight="1" x14ac:dyDescent="0.2">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2">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4" t="s">
        <v>116</v>
      </c>
      <c r="BM66" s="55"/>
      <c r="BN66" s="55"/>
      <c r="BO66" s="55"/>
      <c r="BP66" s="55"/>
      <c r="BQ66" s="55"/>
      <c r="BR66" s="55"/>
      <c r="BS66" s="55"/>
      <c r="BT66" s="55"/>
      <c r="BU66" s="55"/>
      <c r="BV66" s="55"/>
      <c r="BW66" s="55"/>
      <c r="BX66" s="55"/>
      <c r="BY66" s="55"/>
      <c r="BZ66" s="56"/>
    </row>
    <row r="67" spans="1:78" ht="13.5" customHeight="1" x14ac:dyDescent="0.2">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4"/>
      <c r="BM67" s="55"/>
      <c r="BN67" s="55"/>
      <c r="BO67" s="55"/>
      <c r="BP67" s="55"/>
      <c r="BQ67" s="55"/>
      <c r="BR67" s="55"/>
      <c r="BS67" s="55"/>
      <c r="BT67" s="55"/>
      <c r="BU67" s="55"/>
      <c r="BV67" s="55"/>
      <c r="BW67" s="55"/>
      <c r="BX67" s="55"/>
      <c r="BY67" s="55"/>
      <c r="BZ67" s="56"/>
    </row>
    <row r="68" spans="1:78" ht="13.5" customHeight="1" x14ac:dyDescent="0.2">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4"/>
      <c r="BM68" s="55"/>
      <c r="BN68" s="55"/>
      <c r="BO68" s="55"/>
      <c r="BP68" s="55"/>
      <c r="BQ68" s="55"/>
      <c r="BR68" s="55"/>
      <c r="BS68" s="55"/>
      <c r="BT68" s="55"/>
      <c r="BU68" s="55"/>
      <c r="BV68" s="55"/>
      <c r="BW68" s="55"/>
      <c r="BX68" s="55"/>
      <c r="BY68" s="55"/>
      <c r="BZ68" s="56"/>
    </row>
    <row r="69" spans="1:78" ht="13.5" customHeight="1" x14ac:dyDescent="0.2">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4"/>
      <c r="BM69" s="55"/>
      <c r="BN69" s="55"/>
      <c r="BO69" s="55"/>
      <c r="BP69" s="55"/>
      <c r="BQ69" s="55"/>
      <c r="BR69" s="55"/>
      <c r="BS69" s="55"/>
      <c r="BT69" s="55"/>
      <c r="BU69" s="55"/>
      <c r="BV69" s="55"/>
      <c r="BW69" s="55"/>
      <c r="BX69" s="55"/>
      <c r="BY69" s="55"/>
      <c r="BZ69" s="56"/>
    </row>
    <row r="70" spans="1:78" ht="13.5" customHeight="1" x14ac:dyDescent="0.2">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4"/>
      <c r="BM70" s="55"/>
      <c r="BN70" s="55"/>
      <c r="BO70" s="55"/>
      <c r="BP70" s="55"/>
      <c r="BQ70" s="55"/>
      <c r="BR70" s="55"/>
      <c r="BS70" s="55"/>
      <c r="BT70" s="55"/>
      <c r="BU70" s="55"/>
      <c r="BV70" s="55"/>
      <c r="BW70" s="55"/>
      <c r="BX70" s="55"/>
      <c r="BY70" s="55"/>
      <c r="BZ70" s="56"/>
    </row>
    <row r="71" spans="1:78" ht="13.5" customHeight="1" x14ac:dyDescent="0.2">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4"/>
      <c r="BM71" s="55"/>
      <c r="BN71" s="55"/>
      <c r="BO71" s="55"/>
      <c r="BP71" s="55"/>
      <c r="BQ71" s="55"/>
      <c r="BR71" s="55"/>
      <c r="BS71" s="55"/>
      <c r="BT71" s="55"/>
      <c r="BU71" s="55"/>
      <c r="BV71" s="55"/>
      <c r="BW71" s="55"/>
      <c r="BX71" s="55"/>
      <c r="BY71" s="55"/>
      <c r="BZ71" s="56"/>
    </row>
    <row r="72" spans="1:78" ht="13.5" customHeight="1" x14ac:dyDescent="0.2">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4"/>
      <c r="BM72" s="55"/>
      <c r="BN72" s="55"/>
      <c r="BO72" s="55"/>
      <c r="BP72" s="55"/>
      <c r="BQ72" s="55"/>
      <c r="BR72" s="55"/>
      <c r="BS72" s="55"/>
      <c r="BT72" s="55"/>
      <c r="BU72" s="55"/>
      <c r="BV72" s="55"/>
      <c r="BW72" s="55"/>
      <c r="BX72" s="55"/>
      <c r="BY72" s="55"/>
      <c r="BZ72" s="56"/>
    </row>
    <row r="73" spans="1:78" ht="13.5" customHeight="1" x14ac:dyDescent="0.2">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4"/>
      <c r="BM73" s="55"/>
      <c r="BN73" s="55"/>
      <c r="BO73" s="55"/>
      <c r="BP73" s="55"/>
      <c r="BQ73" s="55"/>
      <c r="BR73" s="55"/>
      <c r="BS73" s="55"/>
      <c r="BT73" s="55"/>
      <c r="BU73" s="55"/>
      <c r="BV73" s="55"/>
      <c r="BW73" s="55"/>
      <c r="BX73" s="55"/>
      <c r="BY73" s="55"/>
      <c r="BZ73" s="56"/>
    </row>
    <row r="74" spans="1:78" ht="13.5" customHeight="1" x14ac:dyDescent="0.2">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4"/>
      <c r="BM74" s="55"/>
      <c r="BN74" s="55"/>
      <c r="BO74" s="55"/>
      <c r="BP74" s="55"/>
      <c r="BQ74" s="55"/>
      <c r="BR74" s="55"/>
      <c r="BS74" s="55"/>
      <c r="BT74" s="55"/>
      <c r="BU74" s="55"/>
      <c r="BV74" s="55"/>
      <c r="BW74" s="55"/>
      <c r="BX74" s="55"/>
      <c r="BY74" s="55"/>
      <c r="BZ74" s="56"/>
    </row>
    <row r="75" spans="1:78" ht="13.5" customHeight="1" x14ac:dyDescent="0.2">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4"/>
      <c r="BM75" s="55"/>
      <c r="BN75" s="55"/>
      <c r="BO75" s="55"/>
      <c r="BP75" s="55"/>
      <c r="BQ75" s="55"/>
      <c r="BR75" s="55"/>
      <c r="BS75" s="55"/>
      <c r="BT75" s="55"/>
      <c r="BU75" s="55"/>
      <c r="BV75" s="55"/>
      <c r="BW75" s="55"/>
      <c r="BX75" s="55"/>
      <c r="BY75" s="55"/>
      <c r="BZ75" s="56"/>
    </row>
    <row r="76" spans="1:78" ht="13.5" customHeight="1" x14ac:dyDescent="0.2">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4"/>
      <c r="BM76" s="55"/>
      <c r="BN76" s="55"/>
      <c r="BO76" s="55"/>
      <c r="BP76" s="55"/>
      <c r="BQ76" s="55"/>
      <c r="BR76" s="55"/>
      <c r="BS76" s="55"/>
      <c r="BT76" s="55"/>
      <c r="BU76" s="55"/>
      <c r="BV76" s="55"/>
      <c r="BW76" s="55"/>
      <c r="BX76" s="55"/>
      <c r="BY76" s="55"/>
      <c r="BZ76" s="56"/>
    </row>
    <row r="77" spans="1:78" ht="13.5" customHeight="1" x14ac:dyDescent="0.2">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4"/>
      <c r="BM77" s="55"/>
      <c r="BN77" s="55"/>
      <c r="BO77" s="55"/>
      <c r="BP77" s="55"/>
      <c r="BQ77" s="55"/>
      <c r="BR77" s="55"/>
      <c r="BS77" s="55"/>
      <c r="BT77" s="55"/>
      <c r="BU77" s="55"/>
      <c r="BV77" s="55"/>
      <c r="BW77" s="55"/>
      <c r="BX77" s="55"/>
      <c r="BY77" s="55"/>
      <c r="BZ77" s="56"/>
    </row>
    <row r="78" spans="1:78" ht="13.5" customHeight="1" x14ac:dyDescent="0.2">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4"/>
      <c r="BM78" s="55"/>
      <c r="BN78" s="55"/>
      <c r="BO78" s="55"/>
      <c r="BP78" s="55"/>
      <c r="BQ78" s="55"/>
      <c r="BR78" s="55"/>
      <c r="BS78" s="55"/>
      <c r="BT78" s="55"/>
      <c r="BU78" s="55"/>
      <c r="BV78" s="55"/>
      <c r="BW78" s="55"/>
      <c r="BX78" s="55"/>
      <c r="BY78" s="55"/>
      <c r="BZ78" s="56"/>
    </row>
    <row r="79" spans="1:78" ht="13.5" customHeight="1" x14ac:dyDescent="0.2">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4"/>
      <c r="BM79" s="55"/>
      <c r="BN79" s="55"/>
      <c r="BO79" s="55"/>
      <c r="BP79" s="55"/>
      <c r="BQ79" s="55"/>
      <c r="BR79" s="55"/>
      <c r="BS79" s="55"/>
      <c r="BT79" s="55"/>
      <c r="BU79" s="55"/>
      <c r="BV79" s="55"/>
      <c r="BW79" s="55"/>
      <c r="BX79" s="55"/>
      <c r="BY79" s="55"/>
      <c r="BZ79" s="56"/>
    </row>
    <row r="80" spans="1:78" ht="13.5" customHeight="1" x14ac:dyDescent="0.2">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4"/>
      <c r="BM80" s="55"/>
      <c r="BN80" s="55"/>
      <c r="BO80" s="55"/>
      <c r="BP80" s="55"/>
      <c r="BQ80" s="55"/>
      <c r="BR80" s="55"/>
      <c r="BS80" s="55"/>
      <c r="BT80" s="55"/>
      <c r="BU80" s="55"/>
      <c r="BV80" s="55"/>
      <c r="BW80" s="55"/>
      <c r="BX80" s="55"/>
      <c r="BY80" s="55"/>
      <c r="BZ80" s="56"/>
    </row>
    <row r="81" spans="1:78" ht="13.5" customHeight="1" x14ac:dyDescent="0.2">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4"/>
      <c r="BM81" s="55"/>
      <c r="BN81" s="55"/>
      <c r="BO81" s="55"/>
      <c r="BP81" s="55"/>
      <c r="BQ81" s="55"/>
      <c r="BR81" s="55"/>
      <c r="BS81" s="55"/>
      <c r="BT81" s="55"/>
      <c r="BU81" s="55"/>
      <c r="BV81" s="55"/>
      <c r="BW81" s="55"/>
      <c r="BX81" s="55"/>
      <c r="BY81" s="55"/>
      <c r="BZ81" s="56"/>
    </row>
    <row r="82" spans="1:78" ht="13.5" customHeight="1" x14ac:dyDescent="0.2">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7"/>
      <c r="BM82" s="58"/>
      <c r="BN82" s="58"/>
      <c r="BO82" s="58"/>
      <c r="BP82" s="58"/>
      <c r="BQ82" s="58"/>
      <c r="BR82" s="58"/>
      <c r="BS82" s="58"/>
      <c r="BT82" s="58"/>
      <c r="BU82" s="58"/>
      <c r="BV82" s="58"/>
      <c r="BW82" s="58"/>
      <c r="BX82" s="58"/>
      <c r="BY82" s="58"/>
      <c r="BZ82" s="59"/>
    </row>
    <row r="83" spans="1:78" x14ac:dyDescent="0.2">
      <c r="C83" s="2" t="s">
        <v>30</v>
      </c>
    </row>
    <row r="84" spans="1:78" hidden="1" x14ac:dyDescent="0.2">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2">
      <c r="B85" s="26"/>
      <c r="C85" s="26"/>
      <c r="D85" s="26"/>
      <c r="E85" s="26" t="str">
        <f>データ!AI6</f>
        <v>【104.83】</v>
      </c>
      <c r="F85" s="26" t="str">
        <f>データ!AT6</f>
        <v>【61.55】</v>
      </c>
      <c r="G85" s="26" t="str">
        <f>データ!BE6</f>
        <v>【45.34】</v>
      </c>
      <c r="H85" s="26" t="str">
        <f>データ!BP6</f>
        <v>【1,260.21】</v>
      </c>
      <c r="I85" s="26" t="str">
        <f>データ!CA6</f>
        <v>【75.29】</v>
      </c>
      <c r="J85" s="26" t="str">
        <f>データ!CL6</f>
        <v>【215.41】</v>
      </c>
      <c r="K85" s="26" t="str">
        <f>データ!CW6</f>
        <v>【42.90】</v>
      </c>
      <c r="L85" s="26" t="str">
        <f>データ!DH6</f>
        <v>【84.75】</v>
      </c>
      <c r="M85" s="26" t="str">
        <f>データ!DS6</f>
        <v>【23.60】</v>
      </c>
      <c r="N85" s="26" t="str">
        <f>データ!ED6</f>
        <v>【0.01】</v>
      </c>
      <c r="O85" s="26" t="str">
        <f>データ!EO6</f>
        <v>【0.30】</v>
      </c>
    </row>
  </sheetData>
  <sheetProtection algorithmName="SHA-512" hashValue="Mv97HnCUNVRVdDmSjArja+DCPzyERBkIaJ8l/Lpbg6IxNqZOSYIDylvn0aVT1TtJnwgVePCPSCv2gCqqmkPmZA==" saltValue="xjzcmamSKgXtV8YCzv6+0Q=="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2">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2">
      <c r="A3" s="28" t="s">
        <v>45</v>
      </c>
      <c r="B3" s="29" t="s">
        <v>46</v>
      </c>
      <c r="C3" s="29" t="s">
        <v>47</v>
      </c>
      <c r="D3" s="29" t="s">
        <v>48</v>
      </c>
      <c r="E3" s="29" t="s">
        <v>49</v>
      </c>
      <c r="F3" s="29" t="s">
        <v>50</v>
      </c>
      <c r="G3" s="29" t="s">
        <v>51</v>
      </c>
      <c r="H3" s="77" t="s">
        <v>52</v>
      </c>
      <c r="I3" s="78"/>
      <c r="J3" s="78"/>
      <c r="K3" s="78"/>
      <c r="L3" s="78"/>
      <c r="M3" s="78"/>
      <c r="N3" s="78"/>
      <c r="O3" s="78"/>
      <c r="P3" s="78"/>
      <c r="Q3" s="78"/>
      <c r="R3" s="78"/>
      <c r="S3" s="78"/>
      <c r="T3" s="78"/>
      <c r="U3" s="78"/>
      <c r="V3" s="78"/>
      <c r="W3" s="78"/>
      <c r="X3" s="79"/>
      <c r="Y3" s="83" t="s">
        <v>53</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54</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x14ac:dyDescent="0.2">
      <c r="A4" s="28" t="s">
        <v>55</v>
      </c>
      <c r="B4" s="30"/>
      <c r="C4" s="30"/>
      <c r="D4" s="30"/>
      <c r="E4" s="30"/>
      <c r="F4" s="30"/>
      <c r="G4" s="30"/>
      <c r="H4" s="80"/>
      <c r="I4" s="81"/>
      <c r="J4" s="81"/>
      <c r="K4" s="81"/>
      <c r="L4" s="81"/>
      <c r="M4" s="81"/>
      <c r="N4" s="81"/>
      <c r="O4" s="81"/>
      <c r="P4" s="81"/>
      <c r="Q4" s="81"/>
      <c r="R4" s="81"/>
      <c r="S4" s="81"/>
      <c r="T4" s="81"/>
      <c r="U4" s="81"/>
      <c r="V4" s="81"/>
      <c r="W4" s="81"/>
      <c r="X4" s="82"/>
      <c r="Y4" s="76" t="s">
        <v>56</v>
      </c>
      <c r="Z4" s="76"/>
      <c r="AA4" s="76"/>
      <c r="AB4" s="76"/>
      <c r="AC4" s="76"/>
      <c r="AD4" s="76"/>
      <c r="AE4" s="76"/>
      <c r="AF4" s="76"/>
      <c r="AG4" s="76"/>
      <c r="AH4" s="76"/>
      <c r="AI4" s="76"/>
      <c r="AJ4" s="76" t="s">
        <v>57</v>
      </c>
      <c r="AK4" s="76"/>
      <c r="AL4" s="76"/>
      <c r="AM4" s="76"/>
      <c r="AN4" s="76"/>
      <c r="AO4" s="76"/>
      <c r="AP4" s="76"/>
      <c r="AQ4" s="76"/>
      <c r="AR4" s="76"/>
      <c r="AS4" s="76"/>
      <c r="AT4" s="76"/>
      <c r="AU4" s="76" t="s">
        <v>58</v>
      </c>
      <c r="AV4" s="76"/>
      <c r="AW4" s="76"/>
      <c r="AX4" s="76"/>
      <c r="AY4" s="76"/>
      <c r="AZ4" s="76"/>
      <c r="BA4" s="76"/>
      <c r="BB4" s="76"/>
      <c r="BC4" s="76"/>
      <c r="BD4" s="76"/>
      <c r="BE4" s="76"/>
      <c r="BF4" s="76" t="s">
        <v>59</v>
      </c>
      <c r="BG4" s="76"/>
      <c r="BH4" s="76"/>
      <c r="BI4" s="76"/>
      <c r="BJ4" s="76"/>
      <c r="BK4" s="76"/>
      <c r="BL4" s="76"/>
      <c r="BM4" s="76"/>
      <c r="BN4" s="76"/>
      <c r="BO4" s="76"/>
      <c r="BP4" s="76"/>
      <c r="BQ4" s="76" t="s">
        <v>60</v>
      </c>
      <c r="BR4" s="76"/>
      <c r="BS4" s="76"/>
      <c r="BT4" s="76"/>
      <c r="BU4" s="76"/>
      <c r="BV4" s="76"/>
      <c r="BW4" s="76"/>
      <c r="BX4" s="76"/>
      <c r="BY4" s="76"/>
      <c r="BZ4" s="76"/>
      <c r="CA4" s="76"/>
      <c r="CB4" s="76" t="s">
        <v>61</v>
      </c>
      <c r="CC4" s="76"/>
      <c r="CD4" s="76"/>
      <c r="CE4" s="76"/>
      <c r="CF4" s="76"/>
      <c r="CG4" s="76"/>
      <c r="CH4" s="76"/>
      <c r="CI4" s="76"/>
      <c r="CJ4" s="76"/>
      <c r="CK4" s="76"/>
      <c r="CL4" s="76"/>
      <c r="CM4" s="76" t="s">
        <v>62</v>
      </c>
      <c r="CN4" s="76"/>
      <c r="CO4" s="76"/>
      <c r="CP4" s="76"/>
      <c r="CQ4" s="76"/>
      <c r="CR4" s="76"/>
      <c r="CS4" s="76"/>
      <c r="CT4" s="76"/>
      <c r="CU4" s="76"/>
      <c r="CV4" s="76"/>
      <c r="CW4" s="76"/>
      <c r="CX4" s="76" t="s">
        <v>63</v>
      </c>
      <c r="CY4" s="76"/>
      <c r="CZ4" s="76"/>
      <c r="DA4" s="76"/>
      <c r="DB4" s="76"/>
      <c r="DC4" s="76"/>
      <c r="DD4" s="76"/>
      <c r="DE4" s="76"/>
      <c r="DF4" s="76"/>
      <c r="DG4" s="76"/>
      <c r="DH4" s="76"/>
      <c r="DI4" s="76" t="s">
        <v>64</v>
      </c>
      <c r="DJ4" s="76"/>
      <c r="DK4" s="76"/>
      <c r="DL4" s="76"/>
      <c r="DM4" s="76"/>
      <c r="DN4" s="76"/>
      <c r="DO4" s="76"/>
      <c r="DP4" s="76"/>
      <c r="DQ4" s="76"/>
      <c r="DR4" s="76"/>
      <c r="DS4" s="76"/>
      <c r="DT4" s="76" t="s">
        <v>65</v>
      </c>
      <c r="DU4" s="76"/>
      <c r="DV4" s="76"/>
      <c r="DW4" s="76"/>
      <c r="DX4" s="76"/>
      <c r="DY4" s="76"/>
      <c r="DZ4" s="76"/>
      <c r="EA4" s="76"/>
      <c r="EB4" s="76"/>
      <c r="EC4" s="76"/>
      <c r="ED4" s="76"/>
      <c r="EE4" s="76" t="s">
        <v>66</v>
      </c>
      <c r="EF4" s="76"/>
      <c r="EG4" s="76"/>
      <c r="EH4" s="76"/>
      <c r="EI4" s="76"/>
      <c r="EJ4" s="76"/>
      <c r="EK4" s="76"/>
      <c r="EL4" s="76"/>
      <c r="EM4" s="76"/>
      <c r="EN4" s="76"/>
      <c r="EO4" s="76"/>
    </row>
    <row r="5" spans="1:148" x14ac:dyDescent="0.2">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2">
      <c r="A6" s="28" t="s">
        <v>95</v>
      </c>
      <c r="B6" s="33">
        <f>B7</f>
        <v>2020</v>
      </c>
      <c r="C6" s="33">
        <f t="shared" ref="C6:X6" si="3">C7</f>
        <v>72125</v>
      </c>
      <c r="D6" s="33">
        <f t="shared" si="3"/>
        <v>46</v>
      </c>
      <c r="E6" s="33">
        <f t="shared" si="3"/>
        <v>17</v>
      </c>
      <c r="F6" s="33">
        <f t="shared" si="3"/>
        <v>4</v>
      </c>
      <c r="G6" s="33">
        <f t="shared" si="3"/>
        <v>0</v>
      </c>
      <c r="H6" s="33" t="str">
        <f t="shared" si="3"/>
        <v>福島県　南相馬市</v>
      </c>
      <c r="I6" s="33" t="str">
        <f t="shared" si="3"/>
        <v>法適用</v>
      </c>
      <c r="J6" s="33" t="str">
        <f t="shared" si="3"/>
        <v>下水道事業</v>
      </c>
      <c r="K6" s="33" t="str">
        <f t="shared" si="3"/>
        <v>特定環境保全公共下水道</v>
      </c>
      <c r="L6" s="33" t="str">
        <f t="shared" si="3"/>
        <v>D1</v>
      </c>
      <c r="M6" s="33" t="str">
        <f t="shared" si="3"/>
        <v>非設置</v>
      </c>
      <c r="N6" s="34" t="str">
        <f t="shared" si="3"/>
        <v>-</v>
      </c>
      <c r="O6" s="34">
        <f t="shared" si="3"/>
        <v>54.53</v>
      </c>
      <c r="P6" s="34">
        <f t="shared" si="3"/>
        <v>1.17</v>
      </c>
      <c r="Q6" s="34">
        <f t="shared" si="3"/>
        <v>53.24</v>
      </c>
      <c r="R6" s="34">
        <f t="shared" si="3"/>
        <v>2722</v>
      </c>
      <c r="S6" s="34">
        <f t="shared" si="3"/>
        <v>59018</v>
      </c>
      <c r="T6" s="34">
        <f t="shared" si="3"/>
        <v>398.58</v>
      </c>
      <c r="U6" s="34">
        <f t="shared" si="3"/>
        <v>148.07</v>
      </c>
      <c r="V6" s="34">
        <f t="shared" si="3"/>
        <v>688</v>
      </c>
      <c r="W6" s="34">
        <f t="shared" si="3"/>
        <v>0.27</v>
      </c>
      <c r="X6" s="34">
        <f t="shared" si="3"/>
        <v>2548.15</v>
      </c>
      <c r="Y6" s="35">
        <f>IF(Y7="",NA(),Y7)</f>
        <v>154.16</v>
      </c>
      <c r="Z6" s="35">
        <f t="shared" ref="Z6:AH6" si="4">IF(Z7="",NA(),Z7)</f>
        <v>142.13</v>
      </c>
      <c r="AA6" s="35">
        <f t="shared" si="4"/>
        <v>136.52000000000001</v>
      </c>
      <c r="AB6" s="35">
        <f t="shared" si="4"/>
        <v>125.73</v>
      </c>
      <c r="AC6" s="35">
        <f t="shared" si="4"/>
        <v>118.09</v>
      </c>
      <c r="AD6" s="35">
        <f t="shared" si="4"/>
        <v>100.85</v>
      </c>
      <c r="AE6" s="35">
        <f t="shared" si="4"/>
        <v>102.13</v>
      </c>
      <c r="AF6" s="35">
        <f t="shared" si="4"/>
        <v>101.72</v>
      </c>
      <c r="AG6" s="35">
        <f t="shared" si="4"/>
        <v>102.73</v>
      </c>
      <c r="AH6" s="35">
        <f t="shared" si="4"/>
        <v>102.7</v>
      </c>
      <c r="AI6" s="34" t="str">
        <f>IF(AI7="","",IF(AI7="-","【-】","【"&amp;SUBSTITUTE(TEXT(AI7,"#,##0.00"),"-","△")&amp;"】"))</f>
        <v>【104.83】</v>
      </c>
      <c r="AJ6" s="35">
        <f>IF(AJ7="",NA(),AJ7)</f>
        <v>3059.45</v>
      </c>
      <c r="AK6" s="35">
        <f t="shared" ref="AK6:AS6" si="5">IF(AK7="",NA(),AK7)</f>
        <v>2936.64</v>
      </c>
      <c r="AL6" s="35">
        <f t="shared" si="5"/>
        <v>2851.62</v>
      </c>
      <c r="AM6" s="35">
        <f t="shared" si="5"/>
        <v>2706.77</v>
      </c>
      <c r="AN6" s="35">
        <f t="shared" si="5"/>
        <v>2710.71</v>
      </c>
      <c r="AO6" s="35">
        <f t="shared" si="5"/>
        <v>110.77</v>
      </c>
      <c r="AP6" s="35">
        <f t="shared" si="5"/>
        <v>109.51</v>
      </c>
      <c r="AQ6" s="35">
        <f t="shared" si="5"/>
        <v>112.88</v>
      </c>
      <c r="AR6" s="35">
        <f t="shared" si="5"/>
        <v>94.97</v>
      </c>
      <c r="AS6" s="35">
        <f t="shared" si="5"/>
        <v>48.2</v>
      </c>
      <c r="AT6" s="34" t="str">
        <f>IF(AT7="","",IF(AT7="-","【-】","【"&amp;SUBSTITUTE(TEXT(AT7,"#,##0.00"),"-","△")&amp;"】"))</f>
        <v>【61.55】</v>
      </c>
      <c r="AU6" s="35">
        <f>IF(AU7="",NA(),AU7)</f>
        <v>45.77</v>
      </c>
      <c r="AV6" s="35">
        <f t="shared" ref="AV6:BD6" si="6">IF(AV7="",NA(),AV7)</f>
        <v>59.98</v>
      </c>
      <c r="AW6" s="35">
        <f t="shared" si="6"/>
        <v>65.58</v>
      </c>
      <c r="AX6" s="35">
        <f t="shared" si="6"/>
        <v>77.739999999999995</v>
      </c>
      <c r="AY6" s="35">
        <f t="shared" si="6"/>
        <v>107.5</v>
      </c>
      <c r="AZ6" s="35">
        <f t="shared" si="6"/>
        <v>46.78</v>
      </c>
      <c r="BA6" s="35">
        <f t="shared" si="6"/>
        <v>47.44</v>
      </c>
      <c r="BB6" s="35">
        <f t="shared" si="6"/>
        <v>49.18</v>
      </c>
      <c r="BC6" s="35">
        <f t="shared" si="6"/>
        <v>47.72</v>
      </c>
      <c r="BD6" s="35">
        <f t="shared" si="6"/>
        <v>46.85</v>
      </c>
      <c r="BE6" s="34" t="str">
        <f>IF(BE7="","",IF(BE7="-","【-】","【"&amp;SUBSTITUTE(TEXT(BE7,"#,##0.00"),"-","△")&amp;"】"))</f>
        <v>【45.34】</v>
      </c>
      <c r="BF6" s="35">
        <f>IF(BF7="",NA(),BF7)</f>
        <v>2019.89</v>
      </c>
      <c r="BG6" s="35">
        <f t="shared" ref="BG6:BO6" si="7">IF(BG7="",NA(),BG7)</f>
        <v>1910.87</v>
      </c>
      <c r="BH6" s="35">
        <f t="shared" si="7"/>
        <v>1498.39</v>
      </c>
      <c r="BI6" s="35">
        <f t="shared" si="7"/>
        <v>1594.41</v>
      </c>
      <c r="BJ6" s="35">
        <f t="shared" si="7"/>
        <v>1411.36</v>
      </c>
      <c r="BK6" s="35">
        <f t="shared" si="7"/>
        <v>1298.9100000000001</v>
      </c>
      <c r="BL6" s="35">
        <f t="shared" si="7"/>
        <v>1243.71</v>
      </c>
      <c r="BM6" s="35">
        <f t="shared" si="7"/>
        <v>1194.1500000000001</v>
      </c>
      <c r="BN6" s="35">
        <f t="shared" si="7"/>
        <v>1206.79</v>
      </c>
      <c r="BO6" s="35">
        <f t="shared" si="7"/>
        <v>1268.6300000000001</v>
      </c>
      <c r="BP6" s="34" t="str">
        <f>IF(BP7="","",IF(BP7="-","【-】","【"&amp;SUBSTITUTE(TEXT(BP7,"#,##0.00"),"-","△")&amp;"】"))</f>
        <v>【1,260.21】</v>
      </c>
      <c r="BQ6" s="35">
        <f>IF(BQ7="",NA(),BQ7)</f>
        <v>29.14</v>
      </c>
      <c r="BR6" s="35">
        <f t="shared" ref="BR6:BZ6" si="8">IF(BR7="",NA(),BR7)</f>
        <v>59.25</v>
      </c>
      <c r="BS6" s="35">
        <f t="shared" si="8"/>
        <v>55.67</v>
      </c>
      <c r="BT6" s="35">
        <f t="shared" si="8"/>
        <v>44.96</v>
      </c>
      <c r="BU6" s="35">
        <f t="shared" si="8"/>
        <v>36.92</v>
      </c>
      <c r="BV6" s="35">
        <f t="shared" si="8"/>
        <v>69.87</v>
      </c>
      <c r="BW6" s="35">
        <f t="shared" si="8"/>
        <v>74.3</v>
      </c>
      <c r="BX6" s="35">
        <f t="shared" si="8"/>
        <v>72.260000000000005</v>
      </c>
      <c r="BY6" s="35">
        <f t="shared" si="8"/>
        <v>71.84</v>
      </c>
      <c r="BZ6" s="35">
        <f t="shared" si="8"/>
        <v>82.88</v>
      </c>
      <c r="CA6" s="34" t="str">
        <f>IF(CA7="","",IF(CA7="-","【-】","【"&amp;SUBSTITUTE(TEXT(CA7,"#,##0.00"),"-","△")&amp;"】"))</f>
        <v>【75.29】</v>
      </c>
      <c r="CB6" s="35">
        <f>IF(CB7="",NA(),CB7)</f>
        <v>531.05999999999995</v>
      </c>
      <c r="CC6" s="35">
        <f t="shared" ref="CC6:CK6" si="9">IF(CC7="",NA(),CC7)</f>
        <v>261.3</v>
      </c>
      <c r="CD6" s="35">
        <f t="shared" si="9"/>
        <v>278.01</v>
      </c>
      <c r="CE6" s="35">
        <f t="shared" si="9"/>
        <v>343.83</v>
      </c>
      <c r="CF6" s="35">
        <f t="shared" si="9"/>
        <v>413.59</v>
      </c>
      <c r="CG6" s="35">
        <f t="shared" si="9"/>
        <v>234.96</v>
      </c>
      <c r="CH6" s="35">
        <f t="shared" si="9"/>
        <v>221.81</v>
      </c>
      <c r="CI6" s="35">
        <f t="shared" si="9"/>
        <v>230.02</v>
      </c>
      <c r="CJ6" s="35">
        <f t="shared" si="9"/>
        <v>228.47</v>
      </c>
      <c r="CK6" s="35">
        <f t="shared" si="9"/>
        <v>187.76</v>
      </c>
      <c r="CL6" s="34" t="str">
        <f>IF(CL7="","",IF(CL7="-","【-】","【"&amp;SUBSTITUTE(TEXT(CL7,"#,##0.00"),"-","△")&amp;"】"))</f>
        <v>【215.41】</v>
      </c>
      <c r="CM6" s="35">
        <f>IF(CM7="",NA(),CM7)</f>
        <v>76.22</v>
      </c>
      <c r="CN6" s="35">
        <f t="shared" ref="CN6:CV6" si="10">IF(CN7="",NA(),CN7)</f>
        <v>76.489999999999995</v>
      </c>
      <c r="CO6" s="35">
        <f t="shared" si="10"/>
        <v>78.650000000000006</v>
      </c>
      <c r="CP6" s="35">
        <f t="shared" si="10"/>
        <v>86.22</v>
      </c>
      <c r="CQ6" s="35">
        <f t="shared" si="10"/>
        <v>82.16</v>
      </c>
      <c r="CR6" s="35">
        <f t="shared" si="10"/>
        <v>42.9</v>
      </c>
      <c r="CS6" s="35">
        <f t="shared" si="10"/>
        <v>43.36</v>
      </c>
      <c r="CT6" s="35">
        <f t="shared" si="10"/>
        <v>42.56</v>
      </c>
      <c r="CU6" s="35">
        <f t="shared" si="10"/>
        <v>42.47</v>
      </c>
      <c r="CV6" s="35">
        <f t="shared" si="10"/>
        <v>45.87</v>
      </c>
      <c r="CW6" s="34" t="str">
        <f>IF(CW7="","",IF(CW7="-","【-】","【"&amp;SUBSTITUTE(TEXT(CW7,"#,##0.00"),"-","△")&amp;"】"))</f>
        <v>【42.90】</v>
      </c>
      <c r="CX6" s="35">
        <f>IF(CX7="",NA(),CX7)</f>
        <v>97.71</v>
      </c>
      <c r="CY6" s="35">
        <f t="shared" ref="CY6:DG6" si="11">IF(CY7="",NA(),CY7)</f>
        <v>97.69</v>
      </c>
      <c r="CZ6" s="35">
        <f t="shared" si="11"/>
        <v>97.7</v>
      </c>
      <c r="DA6" s="35">
        <f t="shared" si="11"/>
        <v>97.69</v>
      </c>
      <c r="DB6" s="35">
        <f t="shared" si="11"/>
        <v>97.67</v>
      </c>
      <c r="DC6" s="35">
        <f t="shared" si="11"/>
        <v>83.5</v>
      </c>
      <c r="DD6" s="35">
        <f t="shared" si="11"/>
        <v>83.06</v>
      </c>
      <c r="DE6" s="35">
        <f t="shared" si="11"/>
        <v>83.32</v>
      </c>
      <c r="DF6" s="35">
        <f t="shared" si="11"/>
        <v>83.75</v>
      </c>
      <c r="DG6" s="35">
        <f t="shared" si="11"/>
        <v>87.65</v>
      </c>
      <c r="DH6" s="34" t="str">
        <f>IF(DH7="","",IF(DH7="-","【-】","【"&amp;SUBSTITUTE(TEXT(DH7,"#,##0.00"),"-","△")&amp;"】"))</f>
        <v>【84.75】</v>
      </c>
      <c r="DI6" s="35">
        <f>IF(DI7="",NA(),DI7)</f>
        <v>26.67</v>
      </c>
      <c r="DJ6" s="35">
        <f t="shared" ref="DJ6:DR6" si="12">IF(DJ7="",NA(),DJ7)</f>
        <v>29.97</v>
      </c>
      <c r="DK6" s="35">
        <f t="shared" si="12"/>
        <v>33.26</v>
      </c>
      <c r="DL6" s="35">
        <f t="shared" si="12"/>
        <v>36.549999999999997</v>
      </c>
      <c r="DM6" s="35">
        <f t="shared" si="12"/>
        <v>39.83</v>
      </c>
      <c r="DN6" s="35">
        <f t="shared" si="12"/>
        <v>22.77</v>
      </c>
      <c r="DO6" s="35">
        <f t="shared" si="12"/>
        <v>23.93</v>
      </c>
      <c r="DP6" s="35">
        <f t="shared" si="12"/>
        <v>24.68</v>
      </c>
      <c r="DQ6" s="35">
        <f t="shared" si="12"/>
        <v>24.68</v>
      </c>
      <c r="DR6" s="35">
        <f t="shared" si="12"/>
        <v>29.24</v>
      </c>
      <c r="DS6" s="34" t="str">
        <f>IF(DS7="","",IF(DS7="-","【-】","【"&amp;SUBSTITUTE(TEXT(DS7,"#,##0.00"),"-","△")&amp;"】"))</f>
        <v>【23.60】</v>
      </c>
      <c r="DT6" s="34">
        <f>IF(DT7="",NA(),DT7)</f>
        <v>0</v>
      </c>
      <c r="DU6" s="34">
        <f t="shared" ref="DU6:EC6" si="13">IF(DU7="",NA(),DU7)</f>
        <v>0</v>
      </c>
      <c r="DV6" s="34">
        <f t="shared" si="13"/>
        <v>0</v>
      </c>
      <c r="DW6" s="34">
        <f t="shared" si="13"/>
        <v>0</v>
      </c>
      <c r="DX6" s="34">
        <f t="shared" si="13"/>
        <v>0</v>
      </c>
      <c r="DY6" s="34">
        <f t="shared" si="13"/>
        <v>0</v>
      </c>
      <c r="DZ6" s="34">
        <f t="shared" si="13"/>
        <v>0</v>
      </c>
      <c r="EA6" s="35">
        <f t="shared" si="13"/>
        <v>0.01</v>
      </c>
      <c r="EB6" s="35">
        <f t="shared" si="13"/>
        <v>8.6199999999999992</v>
      </c>
      <c r="EC6" s="34">
        <f t="shared" si="13"/>
        <v>0</v>
      </c>
      <c r="ED6" s="34" t="str">
        <f>IF(ED7="","",IF(ED7="-","【-】","【"&amp;SUBSTITUTE(TEXT(ED7,"#,##0.00"),"-","△")&amp;"】"))</f>
        <v>【0.01】</v>
      </c>
      <c r="EE6" s="34">
        <f>IF(EE7="",NA(),EE7)</f>
        <v>0</v>
      </c>
      <c r="EF6" s="34">
        <f t="shared" ref="EF6:EN6" si="14">IF(EF7="",NA(),EF7)</f>
        <v>0</v>
      </c>
      <c r="EG6" s="34">
        <f t="shared" si="14"/>
        <v>0</v>
      </c>
      <c r="EH6" s="34">
        <f t="shared" si="14"/>
        <v>0</v>
      </c>
      <c r="EI6" s="35">
        <f t="shared" si="14"/>
        <v>5.2</v>
      </c>
      <c r="EJ6" s="35">
        <f t="shared" si="14"/>
        <v>0.09</v>
      </c>
      <c r="EK6" s="35">
        <f t="shared" si="14"/>
        <v>0.09</v>
      </c>
      <c r="EL6" s="35">
        <f t="shared" si="14"/>
        <v>0.13</v>
      </c>
      <c r="EM6" s="35">
        <f t="shared" si="14"/>
        <v>0.36</v>
      </c>
      <c r="EN6" s="35">
        <f t="shared" si="14"/>
        <v>0.06</v>
      </c>
      <c r="EO6" s="34" t="str">
        <f>IF(EO7="","",IF(EO7="-","【-】","【"&amp;SUBSTITUTE(TEXT(EO7,"#,##0.00"),"-","△")&amp;"】"))</f>
        <v>【0.30】</v>
      </c>
    </row>
    <row r="7" spans="1:148" s="36" customFormat="1" x14ac:dyDescent="0.2">
      <c r="A7" s="28"/>
      <c r="B7" s="37">
        <v>2020</v>
      </c>
      <c r="C7" s="37">
        <v>72125</v>
      </c>
      <c r="D7" s="37">
        <v>46</v>
      </c>
      <c r="E7" s="37">
        <v>17</v>
      </c>
      <c r="F7" s="37">
        <v>4</v>
      </c>
      <c r="G7" s="37">
        <v>0</v>
      </c>
      <c r="H7" s="37" t="s">
        <v>96</v>
      </c>
      <c r="I7" s="37" t="s">
        <v>97</v>
      </c>
      <c r="J7" s="37" t="s">
        <v>98</v>
      </c>
      <c r="K7" s="37" t="s">
        <v>99</v>
      </c>
      <c r="L7" s="37" t="s">
        <v>100</v>
      </c>
      <c r="M7" s="37" t="s">
        <v>101</v>
      </c>
      <c r="N7" s="38" t="s">
        <v>102</v>
      </c>
      <c r="O7" s="38">
        <v>54.53</v>
      </c>
      <c r="P7" s="38">
        <v>1.17</v>
      </c>
      <c r="Q7" s="38">
        <v>53.24</v>
      </c>
      <c r="R7" s="38">
        <v>2722</v>
      </c>
      <c r="S7" s="38">
        <v>59018</v>
      </c>
      <c r="T7" s="38">
        <v>398.58</v>
      </c>
      <c r="U7" s="38">
        <v>148.07</v>
      </c>
      <c r="V7" s="38">
        <v>688</v>
      </c>
      <c r="W7" s="38">
        <v>0.27</v>
      </c>
      <c r="X7" s="38">
        <v>2548.15</v>
      </c>
      <c r="Y7" s="38">
        <v>154.16</v>
      </c>
      <c r="Z7" s="38">
        <v>142.13</v>
      </c>
      <c r="AA7" s="38">
        <v>136.52000000000001</v>
      </c>
      <c r="AB7" s="38">
        <v>125.73</v>
      </c>
      <c r="AC7" s="38">
        <v>118.09</v>
      </c>
      <c r="AD7" s="38">
        <v>100.85</v>
      </c>
      <c r="AE7" s="38">
        <v>102.13</v>
      </c>
      <c r="AF7" s="38">
        <v>101.72</v>
      </c>
      <c r="AG7" s="38">
        <v>102.73</v>
      </c>
      <c r="AH7" s="38">
        <v>102.7</v>
      </c>
      <c r="AI7" s="38">
        <v>104.83</v>
      </c>
      <c r="AJ7" s="38">
        <v>3059.45</v>
      </c>
      <c r="AK7" s="38">
        <v>2936.64</v>
      </c>
      <c r="AL7" s="38">
        <v>2851.62</v>
      </c>
      <c r="AM7" s="38">
        <v>2706.77</v>
      </c>
      <c r="AN7" s="38">
        <v>2710.71</v>
      </c>
      <c r="AO7" s="38">
        <v>110.77</v>
      </c>
      <c r="AP7" s="38">
        <v>109.51</v>
      </c>
      <c r="AQ7" s="38">
        <v>112.88</v>
      </c>
      <c r="AR7" s="38">
        <v>94.97</v>
      </c>
      <c r="AS7" s="38">
        <v>48.2</v>
      </c>
      <c r="AT7" s="38">
        <v>61.55</v>
      </c>
      <c r="AU7" s="38">
        <v>45.77</v>
      </c>
      <c r="AV7" s="38">
        <v>59.98</v>
      </c>
      <c r="AW7" s="38">
        <v>65.58</v>
      </c>
      <c r="AX7" s="38">
        <v>77.739999999999995</v>
      </c>
      <c r="AY7" s="38">
        <v>107.5</v>
      </c>
      <c r="AZ7" s="38">
        <v>46.78</v>
      </c>
      <c r="BA7" s="38">
        <v>47.44</v>
      </c>
      <c r="BB7" s="38">
        <v>49.18</v>
      </c>
      <c r="BC7" s="38">
        <v>47.72</v>
      </c>
      <c r="BD7" s="38">
        <v>46.85</v>
      </c>
      <c r="BE7" s="38">
        <v>45.34</v>
      </c>
      <c r="BF7" s="38">
        <v>2019.89</v>
      </c>
      <c r="BG7" s="38">
        <v>1910.87</v>
      </c>
      <c r="BH7" s="38">
        <v>1498.39</v>
      </c>
      <c r="BI7" s="38">
        <v>1594.41</v>
      </c>
      <c r="BJ7" s="38">
        <v>1411.36</v>
      </c>
      <c r="BK7" s="38">
        <v>1298.9100000000001</v>
      </c>
      <c r="BL7" s="38">
        <v>1243.71</v>
      </c>
      <c r="BM7" s="38">
        <v>1194.1500000000001</v>
      </c>
      <c r="BN7" s="38">
        <v>1206.79</v>
      </c>
      <c r="BO7" s="38">
        <v>1268.6300000000001</v>
      </c>
      <c r="BP7" s="38">
        <v>1260.21</v>
      </c>
      <c r="BQ7" s="38">
        <v>29.14</v>
      </c>
      <c r="BR7" s="38">
        <v>59.25</v>
      </c>
      <c r="BS7" s="38">
        <v>55.67</v>
      </c>
      <c r="BT7" s="38">
        <v>44.96</v>
      </c>
      <c r="BU7" s="38">
        <v>36.92</v>
      </c>
      <c r="BV7" s="38">
        <v>69.87</v>
      </c>
      <c r="BW7" s="38">
        <v>74.3</v>
      </c>
      <c r="BX7" s="38">
        <v>72.260000000000005</v>
      </c>
      <c r="BY7" s="38">
        <v>71.84</v>
      </c>
      <c r="BZ7" s="38">
        <v>82.88</v>
      </c>
      <c r="CA7" s="38">
        <v>75.290000000000006</v>
      </c>
      <c r="CB7" s="38">
        <v>531.05999999999995</v>
      </c>
      <c r="CC7" s="38">
        <v>261.3</v>
      </c>
      <c r="CD7" s="38">
        <v>278.01</v>
      </c>
      <c r="CE7" s="38">
        <v>343.83</v>
      </c>
      <c r="CF7" s="38">
        <v>413.59</v>
      </c>
      <c r="CG7" s="38">
        <v>234.96</v>
      </c>
      <c r="CH7" s="38">
        <v>221.81</v>
      </c>
      <c r="CI7" s="38">
        <v>230.02</v>
      </c>
      <c r="CJ7" s="38">
        <v>228.47</v>
      </c>
      <c r="CK7" s="38">
        <v>187.76</v>
      </c>
      <c r="CL7" s="38">
        <v>215.41</v>
      </c>
      <c r="CM7" s="38">
        <v>76.22</v>
      </c>
      <c r="CN7" s="38">
        <v>76.489999999999995</v>
      </c>
      <c r="CO7" s="38">
        <v>78.650000000000006</v>
      </c>
      <c r="CP7" s="38">
        <v>86.22</v>
      </c>
      <c r="CQ7" s="38">
        <v>82.16</v>
      </c>
      <c r="CR7" s="38">
        <v>42.9</v>
      </c>
      <c r="CS7" s="38">
        <v>43.36</v>
      </c>
      <c r="CT7" s="38">
        <v>42.56</v>
      </c>
      <c r="CU7" s="38">
        <v>42.47</v>
      </c>
      <c r="CV7" s="38">
        <v>45.87</v>
      </c>
      <c r="CW7" s="38">
        <v>42.9</v>
      </c>
      <c r="CX7" s="38">
        <v>97.71</v>
      </c>
      <c r="CY7" s="38">
        <v>97.69</v>
      </c>
      <c r="CZ7" s="38">
        <v>97.7</v>
      </c>
      <c r="DA7" s="38">
        <v>97.69</v>
      </c>
      <c r="DB7" s="38">
        <v>97.67</v>
      </c>
      <c r="DC7" s="38">
        <v>83.5</v>
      </c>
      <c r="DD7" s="38">
        <v>83.06</v>
      </c>
      <c r="DE7" s="38">
        <v>83.32</v>
      </c>
      <c r="DF7" s="38">
        <v>83.75</v>
      </c>
      <c r="DG7" s="38">
        <v>87.65</v>
      </c>
      <c r="DH7" s="38">
        <v>84.75</v>
      </c>
      <c r="DI7" s="38">
        <v>26.67</v>
      </c>
      <c r="DJ7" s="38">
        <v>29.97</v>
      </c>
      <c r="DK7" s="38">
        <v>33.26</v>
      </c>
      <c r="DL7" s="38">
        <v>36.549999999999997</v>
      </c>
      <c r="DM7" s="38">
        <v>39.83</v>
      </c>
      <c r="DN7" s="38">
        <v>22.77</v>
      </c>
      <c r="DO7" s="38">
        <v>23.93</v>
      </c>
      <c r="DP7" s="38">
        <v>24.68</v>
      </c>
      <c r="DQ7" s="38">
        <v>24.68</v>
      </c>
      <c r="DR7" s="38">
        <v>29.24</v>
      </c>
      <c r="DS7" s="38">
        <v>23.6</v>
      </c>
      <c r="DT7" s="38">
        <v>0</v>
      </c>
      <c r="DU7" s="38">
        <v>0</v>
      </c>
      <c r="DV7" s="38">
        <v>0</v>
      </c>
      <c r="DW7" s="38">
        <v>0</v>
      </c>
      <c r="DX7" s="38">
        <v>0</v>
      </c>
      <c r="DY7" s="38">
        <v>0</v>
      </c>
      <c r="DZ7" s="38">
        <v>0</v>
      </c>
      <c r="EA7" s="38">
        <v>0.01</v>
      </c>
      <c r="EB7" s="38">
        <v>8.6199999999999992</v>
      </c>
      <c r="EC7" s="38">
        <v>0</v>
      </c>
      <c r="ED7" s="38">
        <v>0.01</v>
      </c>
      <c r="EE7" s="38">
        <v>0</v>
      </c>
      <c r="EF7" s="38">
        <v>0</v>
      </c>
      <c r="EG7" s="38">
        <v>0</v>
      </c>
      <c r="EH7" s="38">
        <v>0</v>
      </c>
      <c r="EI7" s="38">
        <v>5.2</v>
      </c>
      <c r="EJ7" s="38">
        <v>0.09</v>
      </c>
      <c r="EK7" s="38">
        <v>0.09</v>
      </c>
      <c r="EL7" s="38">
        <v>0.13</v>
      </c>
      <c r="EM7" s="38">
        <v>0.36</v>
      </c>
      <c r="EN7" s="38">
        <v>0.06</v>
      </c>
      <c r="EO7" s="38">
        <v>0.3</v>
      </c>
    </row>
    <row r="8" spans="1:148" x14ac:dyDescent="0.2">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2">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2">
      <c r="A10" s="40" t="s">
        <v>46</v>
      </c>
      <c r="B10" s="41">
        <f t="shared" ref="B10:D10" si="15">DATEVALUE($B7+12-B11&amp;"/1/"&amp;B12)</f>
        <v>46753</v>
      </c>
      <c r="C10" s="41">
        <f t="shared" si="15"/>
        <v>47119</v>
      </c>
      <c r="D10" s="41">
        <f t="shared" si="15"/>
        <v>47484</v>
      </c>
      <c r="E10" s="42">
        <f>DATEVALUE($B7+12-E11&amp;"/1/"&amp;E12)</f>
        <v>47849</v>
      </c>
      <c r="F10" s="42">
        <f>DATEVALUE($B7+12-F11&amp;"/1/"&amp;F12)</f>
        <v>48215</v>
      </c>
    </row>
    <row r="11" spans="1:148" x14ac:dyDescent="0.2">
      <c r="B11">
        <v>4</v>
      </c>
      <c r="C11">
        <v>3</v>
      </c>
      <c r="D11">
        <v>2</v>
      </c>
      <c r="E11">
        <v>1</v>
      </c>
      <c r="F11">
        <v>0</v>
      </c>
      <c r="G11" t="s">
        <v>108</v>
      </c>
    </row>
    <row r="12" spans="1:148" x14ac:dyDescent="0.2">
      <c r="B12">
        <v>1</v>
      </c>
      <c r="C12">
        <v>1</v>
      </c>
      <c r="D12">
        <v>1</v>
      </c>
      <c r="E12">
        <v>1</v>
      </c>
      <c r="F12">
        <v>2</v>
      </c>
      <c r="G12" t="s">
        <v>109</v>
      </c>
    </row>
    <row r="13" spans="1:148" x14ac:dyDescent="0.2">
      <c r="B13" t="s">
        <v>110</v>
      </c>
      <c r="C13" t="s">
        <v>111</v>
      </c>
      <c r="D13" t="s">
        <v>111</v>
      </c>
      <c r="E13" t="s">
        <v>112</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齋藤 雄也</cp:lastModifiedBy>
  <dcterms:created xsi:type="dcterms:W3CDTF">2021-12-03T07:22:16Z</dcterms:created>
  <dcterms:modified xsi:type="dcterms:W3CDTF">2022-02-18T07:58:06Z</dcterms:modified>
  <cp:category/>
</cp:coreProperties>
</file>