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経営課\01企業会計係\★常用文書\●決算統計\R02決算統計\20220114 公営企業に係る経営比較分析表（令和２年度決算）の分析等について\"/>
    </mc:Choice>
  </mc:AlternateContent>
  <workbookProtection workbookAlgorithmName="SHA-512" workbookHashValue="zdLqXJMG2aitRtvXx/e5VAlLpIdSndl/wexXOsWNwPd2C81X52QWeNsJRRV2OkZrKLnhyBKipEpUENYOgk5kyw==" workbookSaltValue="TyIPexLTPka6AwJtrASWMA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I85" i="4"/>
  <c r="G85" i="4"/>
  <c r="F85" i="4"/>
  <c r="E85" i="4"/>
  <c r="AT10" i="4"/>
  <c r="AL10" i="4"/>
  <c r="AD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<sst xmlns="http://schemas.openxmlformats.org/spreadsheetml/2006/main" count="319" uniqueCount="116">
  <si>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</si>
  <si>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</si>
  <si>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</si>
  <si>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</si>
  <si>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</si>
  <si>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</si>
  <si>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</si>
  <si>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</si>
  <si>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</si>
  <si>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</si>
  <si>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</si>
  <si>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</si>
  <si>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</si>
  <si>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</si>
  <si>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</si>
  <si>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</si>
  <si>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</si>
  <si>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</si>
  <si>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</si>
  <si>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</si>
  <si>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</si>
  <si>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</si>
  <si>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</si>
  <si>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</si>
  <si>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</si>
  <si>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</si>
  <si>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</si>
  <si>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</si>
  <si>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</si>
  <si>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</si>
  <si>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</si>
  <si>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</si>
  <si>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</si>
  <si>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</si>
  <si>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</si>
  <si>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</si>
  <si>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</si>
  <si>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</si>
  <si>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</si>
  <si>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</si>
  <si>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</si>
  <si>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</si>
  <si>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</si>
  <si>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</si>
  <si>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</si>
  <si>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</si>
  <si>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</si>
  <si>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</si>
  <si>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</si>
  <si>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</si>
  <si>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</si>
  <si>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</si>
  <si>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</si>
  <si>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</si>
  <si>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</si>
  <si>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</si>
  <si>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</si>
  <si>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</si>
  <si>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</si>
  <si>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</si>
  <si>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</si>
  <si>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</si>
  <si>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</si>
  <si>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</si>
  <si>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</si>
  <si>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</si>
  <si>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</si>
  <si>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</si>
  <si>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</si>
  <si>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</si>
  <si>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</si>
  <si>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</si>
  <si>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</si>
  <si>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</si>
  <si>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</si>
  <si>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</si>
  <si>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</si>
  <si>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</si>
  <si>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</si>
  <si>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</si>
  <si>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</si>
  <si>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</si>
  <si>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</si>
  <si>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</si>
  <si>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</si>
  <si>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</si>
  <si>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</si>
  <si>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</si>
  <si>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</si>
  <si>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</si>
  <si>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</si>
  <si>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</si>
  <si>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</si>
  <si>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</si>
  <si>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</si>
  <si>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</si>
  <si>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須賀川市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</si>
  <si>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</si>
  <si>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</si>
  <si>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</si>
  <si>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</si>
  <si>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</si>
  <si>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</si>
  <si>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</si>
  <si>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</si>
  <si>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</si>
  <si>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</si>
  <si>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</si>
  <si>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</si>
  <si>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</si>
  <si>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</si>
  <si>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</si>
  <si>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</si>
  <si>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平成7年に事業着手、平成9年供用開始と比較的新しい施設であるため、現時点で更新時期には至っていないが、早い段階での長期的な更新計画策定がが必要である。</t>
    <rPh sb="1" eb="3">
      <t>ヘイセイ</t>
    </rPh>
    <rPh sb="20" eb="23">
      <t>ヒカクテキ</t>
    </rPh>
    <rPh sb="23" eb="24">
      <t>アタラ</t>
    </rPh>
    <rPh sb="26" eb="28">
      <t>シセツ</t>
    </rPh>
    <phoneticPr fontId="4"/>
  </si>
  <si>
    <t>　処理施設の処理能力に見合った汚水流入量がないため、施設利用率を上げることが必要である。</t>
    <rPh sb="1" eb="3">
      <t>ショリ</t>
    </rPh>
    <rPh sb="3" eb="5">
      <t>シセツ</t>
    </rPh>
    <rPh sb="6" eb="8">
      <t>ショリ</t>
    </rPh>
    <rPh sb="8" eb="10">
      <t>ノウリョク</t>
    </rPh>
    <rPh sb="11" eb="13">
      <t>ミア</t>
    </rPh>
    <rPh sb="15" eb="17">
      <t>オスイ</t>
    </rPh>
    <rPh sb="17" eb="19">
      <t>リュウニュウ</t>
    </rPh>
    <rPh sb="19" eb="20">
      <t>リョウ</t>
    </rPh>
    <rPh sb="26" eb="28">
      <t>シセツ</t>
    </rPh>
    <rPh sb="28" eb="31">
      <t>リヨウリツ</t>
    </rPh>
    <rPh sb="32" eb="33">
      <t>ア</t>
    </rPh>
    <rPh sb="38" eb="40">
      <t>ヒツヨウ</t>
    </rPh>
    <phoneticPr fontId="4"/>
  </si>
  <si>
    <t>①経常収支比率
　地方公営企業法適用初年度での指標が100％以上となっているが、今後も経営改善に向けた取組みが必要である。
③流動比率
　流動負債の約91％が建設改良費に充てられた企業債の償還金であるが、人口密集地から遠い立地のため、新たな接続がほとんどなく、使用料収入の増加見込みが少ない。
⑤経費回収率
　郊外の宅地造成地の処理場として２か所稼働しているが、一方の処理場への接続が極端に少なく、新たな接続もほとんどなく、維持費も賄えていない状況である。
⑥汚水処理原価
　接続数が極端に少ないため、類似団体と比較すると高い数値となっている。
⑦施設利用率
　接続数が少ないため、処理水量も少なく低い数値となっている。
⑧水洗化率
　宅地造成地で特環公共下水道供用区域内であるため、接続率は100％となっている。</t>
    <rPh sb="102" eb="104">
      <t>ジンコウ</t>
    </rPh>
    <rPh sb="104" eb="107">
      <t>ミッシュウチ</t>
    </rPh>
    <rPh sb="109" eb="110">
      <t>トオ</t>
    </rPh>
    <rPh sb="111" eb="113">
      <t>リッチ</t>
    </rPh>
    <rPh sb="117" eb="118">
      <t>アラ</t>
    </rPh>
    <rPh sb="120" eb="122">
      <t>セツゾク</t>
    </rPh>
    <rPh sb="130" eb="133">
      <t>シヨウリョウ</t>
    </rPh>
    <rPh sb="133" eb="135">
      <t>シュウニュウ</t>
    </rPh>
    <rPh sb="136" eb="138">
      <t>ゾウカ</t>
    </rPh>
    <rPh sb="138" eb="140">
      <t>ミコ</t>
    </rPh>
    <rPh sb="142" eb="143">
      <t>スク</t>
    </rPh>
    <rPh sb="148" eb="150">
      <t>ケイヒ</t>
    </rPh>
    <rPh sb="150" eb="152">
      <t>カイシュウ</t>
    </rPh>
    <rPh sb="152" eb="153">
      <t>リツ</t>
    </rPh>
    <rPh sb="155" eb="157">
      <t>コウガイ</t>
    </rPh>
    <rPh sb="158" eb="160">
      <t>タクチ</t>
    </rPh>
    <rPh sb="160" eb="163">
      <t>ゾウセイチ</t>
    </rPh>
    <rPh sb="164" eb="167">
      <t>ショリジョウ</t>
    </rPh>
    <rPh sb="172" eb="173">
      <t>ショ</t>
    </rPh>
    <rPh sb="238" eb="240">
      <t>セツゾク</t>
    </rPh>
    <rPh sb="240" eb="241">
      <t>スウ</t>
    </rPh>
    <rPh sb="242" eb="244">
      <t>キョクタン</t>
    </rPh>
    <rPh sb="245" eb="246">
      <t>スク</t>
    </rPh>
    <rPh sb="251" eb="253">
      <t>ルイジ</t>
    </rPh>
    <rPh sb="253" eb="255">
      <t>ダンタイ</t>
    </rPh>
    <rPh sb="256" eb="258">
      <t>ヒカク</t>
    </rPh>
    <rPh sb="261" eb="262">
      <t>タカ</t>
    </rPh>
    <rPh sb="263" eb="265">
      <t>スウチ</t>
    </rPh>
    <rPh sb="274" eb="276">
      <t>シセツ</t>
    </rPh>
    <rPh sb="276" eb="279">
      <t>リヨウリツ</t>
    </rPh>
    <rPh sb="281" eb="283">
      <t>セツゾク</t>
    </rPh>
    <rPh sb="283" eb="284">
      <t>スウ</t>
    </rPh>
    <rPh sb="285" eb="286">
      <t>スク</t>
    </rPh>
    <rPh sb="291" eb="293">
      <t>ショリ</t>
    </rPh>
    <rPh sb="293" eb="295">
      <t>スイリョウ</t>
    </rPh>
    <rPh sb="296" eb="297">
      <t>スク</t>
    </rPh>
    <rPh sb="299" eb="300">
      <t>ヒク</t>
    </rPh>
    <rPh sb="301" eb="303">
      <t>スウチ</t>
    </rPh>
    <rPh sb="312" eb="315">
      <t>スイセンカ</t>
    </rPh>
    <rPh sb="315" eb="316">
      <t>リツ</t>
    </rPh>
    <rPh sb="318" eb="320">
      <t>タクチ</t>
    </rPh>
    <rPh sb="320" eb="323">
      <t>ゾウセイチ</t>
    </rPh>
    <rPh sb="324" eb="326">
      <t>トッカン</t>
    </rPh>
    <rPh sb="326" eb="328">
      <t>コウキョウ</t>
    </rPh>
    <rPh sb="328" eb="331">
      <t>ゲスイドウ</t>
    </rPh>
    <rPh sb="331" eb="333">
      <t>キョウヨウ</t>
    </rPh>
    <rPh sb="333" eb="335">
      <t>クイキ</t>
    </rPh>
    <rPh sb="335" eb="336">
      <t>ナイ</t>
    </rPh>
    <rPh sb="342" eb="344">
      <t>セツゾク</t>
    </rPh>
    <rPh sb="344" eb="345">
      <t>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</si>
</sst>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D2-42FD-A0F3-AAC776314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006128"/>
        <c:axId val="346176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D2-42FD-A0F3-AAC776314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06128"/>
        <c:axId val="346176632"/>
      </c:lineChart>
      <c:dateAx>
        <c:axId val="1280061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6176632"/>
        <c:crosses val="autoZero"/>
        <c:auto val="1"/>
        <c:lblOffset val="100"/>
        <c:baseTimeUnit val="years"/>
      </c:dateAx>
      <c:valAx>
        <c:axId val="346176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8006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75-4D6F-88C9-1A02D6A09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179768"/>
        <c:axId val="346180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75-4D6F-88C9-1A02D6A09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179768"/>
        <c:axId val="346180944"/>
      </c:lineChart>
      <c:dateAx>
        <c:axId val="34617976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6180944"/>
        <c:crosses val="autoZero"/>
        <c:auto val="1"/>
        <c:lblOffset val="100"/>
        <c:baseTimeUnit val="years"/>
      </c:dateAx>
      <c:valAx>
        <c:axId val="346180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6179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06-4264-AC7C-C025E8976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174280"/>
        <c:axId val="347336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06-4264-AC7C-C025E8976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174280"/>
        <c:axId val="347336240"/>
      </c:lineChart>
      <c:dateAx>
        <c:axId val="346174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7336240"/>
        <c:crosses val="autoZero"/>
        <c:auto val="1"/>
        <c:lblOffset val="100"/>
        <c:baseTimeUnit val="years"/>
      </c:dateAx>
      <c:valAx>
        <c:axId val="347336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6174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93-464E-9FA4-E96DDC6A4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178592"/>
        <c:axId val="346180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105.78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93-464E-9FA4-E96DDC6A4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178592"/>
        <c:axId val="346180160"/>
      </c:lineChart>
      <c:dateAx>
        <c:axId val="346178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6180160"/>
        <c:crosses val="autoZero"/>
        <c:auto val="1"/>
        <c:lblOffset val="100"/>
        <c:baseTimeUnit val="years"/>
      </c:dateAx>
      <c:valAx>
        <c:axId val="346180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6178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8-46EA-B8AA-AB8D82A4E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175064"/>
        <c:axId val="346177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21.36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C8-46EA-B8AA-AB8D82A4E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175064"/>
        <c:axId val="346177024"/>
      </c:lineChart>
      <c:dateAx>
        <c:axId val="3461750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6177024"/>
        <c:crosses val="autoZero"/>
        <c:auto val="1"/>
        <c:lblOffset val="100"/>
        <c:baseTimeUnit val="years"/>
      </c:dateAx>
      <c:valAx>
        <c:axId val="34617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6175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08-416A-A1CF-7E91FE030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178200"/>
        <c:axId val="346178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08-416A-A1CF-7E91FE030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178200"/>
        <c:axId val="346178984"/>
      </c:lineChart>
      <c:dateAx>
        <c:axId val="3461782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6178984"/>
        <c:crosses val="autoZero"/>
        <c:auto val="1"/>
        <c:lblOffset val="100"/>
        <c:baseTimeUnit val="years"/>
      </c:dateAx>
      <c:valAx>
        <c:axId val="346178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617820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9C-44E3-87D0-518C7F085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709632"/>
        <c:axId val="346710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63.96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9C-44E3-87D0-518C7F085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709632"/>
        <c:axId val="346710024"/>
      </c:lineChart>
      <c:dateAx>
        <c:axId val="3467096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6710024"/>
        <c:crosses val="autoZero"/>
        <c:auto val="1"/>
        <c:lblOffset val="100"/>
        <c:baseTimeUnit val="years"/>
      </c:dateAx>
      <c:valAx>
        <c:axId val="346710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6709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9F-4B44-9E22-06E1C92D1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715120"/>
        <c:axId val="346711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44.24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9F-4B44-9E22-06E1C92D1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715120"/>
        <c:axId val="346711200"/>
      </c:lineChart>
      <c:dateAx>
        <c:axId val="3467151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6711200"/>
        <c:crosses val="autoZero"/>
        <c:auto val="1"/>
        <c:lblOffset val="100"/>
        <c:baseTimeUnit val="years"/>
      </c:dateAx>
      <c:valAx>
        <c:axId val="346711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6715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1C-4CD2-9443-AA92B2AF8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711592"/>
        <c:axId val="346713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1258.43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C1C-4CD2-9443-AA92B2AF8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711592"/>
        <c:axId val="346713944"/>
      </c:lineChart>
      <c:dateAx>
        <c:axId val="346711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6713944"/>
        <c:crosses val="autoZero"/>
        <c:auto val="1"/>
        <c:lblOffset val="100"/>
        <c:baseTimeUnit val="years"/>
      </c:dateAx>
      <c:valAx>
        <c:axId val="346713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6711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BD-4E23-A71C-47730F3A4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710416"/>
        <c:axId val="346710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73.36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BD-4E23-A71C-47730F3A4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710416"/>
        <c:axId val="346710808"/>
      </c:lineChart>
      <c:dateAx>
        <c:axId val="3467104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6710808"/>
        <c:crosses val="autoZero"/>
        <c:auto val="1"/>
        <c:lblOffset val="100"/>
        <c:baseTimeUnit val="years"/>
      </c:dateAx>
      <c:valAx>
        <c:axId val="346710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6710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616.09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9F-44D7-98F5-7258DD734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711984"/>
        <c:axId val="346712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224.88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9F-44D7-98F5-7258DD734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711984"/>
        <c:axId val="346712376"/>
      </c:lineChart>
      <c:dateAx>
        <c:axId val="3467119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46712376"/>
        <c:crosses val="autoZero"/>
        <c:auto val="1"/>
        <c:lblOffset val="100"/>
        <c:baseTimeUnit val="years"/>
      </c:dateAx>
      <c:valAx>
        <c:axId val="346712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46711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Z1" zoomScale="85" zoomScaleNormal="85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福島県　須賀川市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特定環境保全公共下水道</v>
      </c>
      <c r="Q8" s="72"/>
      <c r="R8" s="72"/>
      <c r="S8" s="72"/>
      <c r="T8" s="72"/>
      <c r="U8" s="72"/>
      <c r="V8" s="72"/>
      <c r="W8" s="72" t="str">
        <f>データ!L6</f>
        <v>D2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75892</v>
      </c>
      <c r="AM8" s="69"/>
      <c r="AN8" s="69"/>
      <c r="AO8" s="69"/>
      <c r="AP8" s="69"/>
      <c r="AQ8" s="69"/>
      <c r="AR8" s="69"/>
      <c r="AS8" s="69"/>
      <c r="AT8" s="68">
        <f>データ!T6</f>
        <v>279.43</v>
      </c>
      <c r="AU8" s="68"/>
      <c r="AV8" s="68"/>
      <c r="AW8" s="68"/>
      <c r="AX8" s="68"/>
      <c r="AY8" s="68"/>
      <c r="AZ8" s="68"/>
      <c r="BA8" s="68"/>
      <c r="BB8" s="68">
        <f>データ!U6</f>
        <v>271.60000000000002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>
        <f>データ!O6</f>
        <v>70.510000000000005</v>
      </c>
      <c r="J10" s="68"/>
      <c r="K10" s="68"/>
      <c r="L10" s="68"/>
      <c r="M10" s="68"/>
      <c r="N10" s="68"/>
      <c r="O10" s="68"/>
      <c r="P10" s="68">
        <f>データ!P6</f>
        <v>0.6</v>
      </c>
      <c r="Q10" s="68"/>
      <c r="R10" s="68"/>
      <c r="S10" s="68"/>
      <c r="T10" s="68"/>
      <c r="U10" s="68"/>
      <c r="V10" s="68"/>
      <c r="W10" s="68">
        <f>データ!Q6</f>
        <v>100.85</v>
      </c>
      <c r="X10" s="68"/>
      <c r="Y10" s="68"/>
      <c r="Z10" s="68"/>
      <c r="AA10" s="68"/>
      <c r="AB10" s="68"/>
      <c r="AC10" s="68"/>
      <c r="AD10" s="69">
        <f>データ!R6</f>
        <v>3190</v>
      </c>
      <c r="AE10" s="69"/>
      <c r="AF10" s="69"/>
      <c r="AG10" s="69"/>
      <c r="AH10" s="69"/>
      <c r="AI10" s="69"/>
      <c r="AJ10" s="69"/>
      <c r="AK10" s="2"/>
      <c r="AL10" s="69">
        <f>データ!V6</f>
        <v>455</v>
      </c>
      <c r="AM10" s="69"/>
      <c r="AN10" s="69"/>
      <c r="AO10" s="69"/>
      <c r="AP10" s="69"/>
      <c r="AQ10" s="69"/>
      <c r="AR10" s="69"/>
      <c r="AS10" s="69"/>
      <c r="AT10" s="68">
        <f>データ!W6</f>
        <v>0.46</v>
      </c>
      <c r="AU10" s="68"/>
      <c r="AV10" s="68"/>
      <c r="AW10" s="68"/>
      <c r="AX10" s="68"/>
      <c r="AY10" s="68"/>
      <c r="AZ10" s="68"/>
      <c r="BA10" s="68"/>
      <c r="BB10" s="68">
        <f>データ!X6</f>
        <v>989.13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115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113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114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【104.83】</v>
      </c>
      <c r="F85" s="26" t="str">
        <f>データ!AT6</f>
        <v>【61.55】</v>
      </c>
      <c r="G85" s="26" t="str">
        <f>データ!BE6</f>
        <v>【45.34】</v>
      </c>
      <c r="H85" s="26" t="str">
        <f>データ!BP6</f>
        <v>【1,260.21】</v>
      </c>
      <c r="I85" s="26" t="str">
        <f>データ!CA6</f>
        <v>【75.29】</v>
      </c>
      <c r="J85" s="26" t="str">
        <f>データ!CL6</f>
        <v>【215.41】</v>
      </c>
      <c r="K85" s="26" t="str">
        <f>データ!CW6</f>
        <v>【42.90】</v>
      </c>
      <c r="L85" s="26" t="str">
        <f>データ!DH6</f>
        <v>【84.75】</v>
      </c>
      <c r="M85" s="26" t="str">
        <f>データ!DS6</f>
        <v>【23.60】</v>
      </c>
      <c r="N85" s="26" t="str">
        <f>データ!ED6</f>
        <v>【0.01】</v>
      </c>
      <c r="O85" s="26" t="str">
        <f>データ!EO6</f>
        <v>【0.30】</v>
      </c>
    </row>
  </sheetData>
  <sheetProtection algorithmName="SHA-512" hashValue="/ZJ41mSuVGU9u5ZOg0Dr1yBECa3U/7Q4VkVHv3lRnWvnlyRMhRw8I4KiRyYUcGw1E3fntqHrVaKFZYwxEMGe5Q==" saltValue="0gBPpIBCx8UCxFd27DxMpg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53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54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2020</v>
      </c>
      <c r="C6" s="33">
        <f t="shared" ref="C6:X6" si="3">C7</f>
        <v>72079</v>
      </c>
      <c r="D6" s="33">
        <f t="shared" si="3"/>
        <v>46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福島県　須賀川市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>
        <f t="shared" si="3"/>
        <v>70.510000000000005</v>
      </c>
      <c r="P6" s="34">
        <f t="shared" si="3"/>
        <v>0.6</v>
      </c>
      <c r="Q6" s="34">
        <f t="shared" si="3"/>
        <v>100.85</v>
      </c>
      <c r="R6" s="34">
        <f t="shared" si="3"/>
        <v>3190</v>
      </c>
      <c r="S6" s="34">
        <f t="shared" si="3"/>
        <v>75892</v>
      </c>
      <c r="T6" s="34">
        <f t="shared" si="3"/>
        <v>279.43</v>
      </c>
      <c r="U6" s="34">
        <f t="shared" si="3"/>
        <v>271.60000000000002</v>
      </c>
      <c r="V6" s="34">
        <f t="shared" si="3"/>
        <v>455</v>
      </c>
      <c r="W6" s="34">
        <f t="shared" si="3"/>
        <v>0.46</v>
      </c>
      <c r="X6" s="34">
        <f t="shared" si="3"/>
        <v>989.13</v>
      </c>
      <c r="Y6" s="35" t="str">
        <f>IF(Y7="",NA(),Y7)</f>
        <v>-</v>
      </c>
      <c r="Z6" s="35" t="str">
        <f t="shared" ref="Z6:AH6" si="4">IF(Z7="",NA(),Z7)</f>
        <v>-</v>
      </c>
      <c r="AA6" s="35" t="str">
        <f t="shared" si="4"/>
        <v>-</v>
      </c>
      <c r="AB6" s="35" t="str">
        <f t="shared" si="4"/>
        <v>-</v>
      </c>
      <c r="AC6" s="35">
        <f t="shared" si="4"/>
        <v>100</v>
      </c>
      <c r="AD6" s="35" t="str">
        <f t="shared" si="4"/>
        <v>-</v>
      </c>
      <c r="AE6" s="35" t="str">
        <f t="shared" si="4"/>
        <v>-</v>
      </c>
      <c r="AF6" s="35" t="str">
        <f t="shared" si="4"/>
        <v>-</v>
      </c>
      <c r="AG6" s="35" t="str">
        <f t="shared" si="4"/>
        <v>-</v>
      </c>
      <c r="AH6" s="35">
        <f t="shared" si="4"/>
        <v>105.78</v>
      </c>
      <c r="AI6" s="34" t="str">
        <f>IF(AI7="","",IF(AI7="-","【-】","【"&amp;SUBSTITUTE(TEXT(AI7,"#,##0.00"),"-","△")&amp;"】"))</f>
        <v>【104.83】</v>
      </c>
      <c r="AJ6" s="35" t="str">
        <f>IF(AJ7="",NA(),AJ7)</f>
        <v>-</v>
      </c>
      <c r="AK6" s="35" t="str">
        <f t="shared" ref="AK6:AS6" si="5">IF(AK7="",NA(),AK7)</f>
        <v>-</v>
      </c>
      <c r="AL6" s="35" t="str">
        <f t="shared" si="5"/>
        <v>-</v>
      </c>
      <c r="AM6" s="35" t="str">
        <f t="shared" si="5"/>
        <v>-</v>
      </c>
      <c r="AN6" s="34">
        <f t="shared" si="5"/>
        <v>0</v>
      </c>
      <c r="AO6" s="35" t="str">
        <f t="shared" si="5"/>
        <v>-</v>
      </c>
      <c r="AP6" s="35" t="str">
        <f t="shared" si="5"/>
        <v>-</v>
      </c>
      <c r="AQ6" s="35" t="str">
        <f t="shared" si="5"/>
        <v>-</v>
      </c>
      <c r="AR6" s="35" t="str">
        <f t="shared" si="5"/>
        <v>-</v>
      </c>
      <c r="AS6" s="35">
        <f t="shared" si="5"/>
        <v>63.96</v>
      </c>
      <c r="AT6" s="34" t="str">
        <f>IF(AT7="","",IF(AT7="-","【-】","【"&amp;SUBSTITUTE(TEXT(AT7,"#,##0.00"),"-","△")&amp;"】"))</f>
        <v>【61.55】</v>
      </c>
      <c r="AU6" s="35" t="str">
        <f>IF(AU7="",NA(),AU7)</f>
        <v>-</v>
      </c>
      <c r="AV6" s="35" t="str">
        <f t="shared" ref="AV6:BD6" si="6">IF(AV7="",NA(),AV7)</f>
        <v>-</v>
      </c>
      <c r="AW6" s="35" t="str">
        <f t="shared" si="6"/>
        <v>-</v>
      </c>
      <c r="AX6" s="35" t="str">
        <f t="shared" si="6"/>
        <v>-</v>
      </c>
      <c r="AY6" s="35">
        <f t="shared" si="6"/>
        <v>4.93</v>
      </c>
      <c r="AZ6" s="35" t="str">
        <f t="shared" si="6"/>
        <v>-</v>
      </c>
      <c r="BA6" s="35" t="str">
        <f t="shared" si="6"/>
        <v>-</v>
      </c>
      <c r="BB6" s="35" t="str">
        <f t="shared" si="6"/>
        <v>-</v>
      </c>
      <c r="BC6" s="35" t="str">
        <f t="shared" si="6"/>
        <v>-</v>
      </c>
      <c r="BD6" s="35">
        <f t="shared" si="6"/>
        <v>44.24</v>
      </c>
      <c r="BE6" s="34" t="str">
        <f>IF(BE7="","",IF(BE7="-","【-】","【"&amp;SUBSTITUTE(TEXT(BE7,"#,##0.00"),"-","△")&amp;"】"))</f>
        <v>【45.34】</v>
      </c>
      <c r="BF6" s="35" t="str">
        <f>IF(BF7="",NA(),BF7)</f>
        <v>-</v>
      </c>
      <c r="BG6" s="35" t="str">
        <f t="shared" ref="BG6:BO6" si="7">IF(BG7="",NA(),BG7)</f>
        <v>-</v>
      </c>
      <c r="BH6" s="35" t="str">
        <f t="shared" si="7"/>
        <v>-</v>
      </c>
      <c r="BI6" s="35" t="str">
        <f t="shared" si="7"/>
        <v>-</v>
      </c>
      <c r="BJ6" s="34">
        <f t="shared" si="7"/>
        <v>0</v>
      </c>
      <c r="BK6" s="35" t="str">
        <f t="shared" si="7"/>
        <v>-</v>
      </c>
      <c r="BL6" s="35" t="str">
        <f t="shared" si="7"/>
        <v>-</v>
      </c>
      <c r="BM6" s="35" t="str">
        <f t="shared" si="7"/>
        <v>-</v>
      </c>
      <c r="BN6" s="35" t="str">
        <f t="shared" si="7"/>
        <v>-</v>
      </c>
      <c r="BO6" s="35">
        <f t="shared" si="7"/>
        <v>1258.43</v>
      </c>
      <c r="BP6" s="34" t="str">
        <f>IF(BP7="","",IF(BP7="-","【-】","【"&amp;SUBSTITUTE(TEXT(BP7,"#,##0.00"),"-","△")&amp;"】"))</f>
        <v>【1,260.21】</v>
      </c>
      <c r="BQ6" s="35" t="str">
        <f>IF(BQ7="",NA(),BQ7)</f>
        <v>-</v>
      </c>
      <c r="BR6" s="35" t="str">
        <f t="shared" ref="BR6:BZ6" si="8">IF(BR7="",NA(),BR7)</f>
        <v>-</v>
      </c>
      <c r="BS6" s="35" t="str">
        <f t="shared" si="8"/>
        <v>-</v>
      </c>
      <c r="BT6" s="35" t="str">
        <f t="shared" si="8"/>
        <v>-</v>
      </c>
      <c r="BU6" s="35">
        <f t="shared" si="8"/>
        <v>25.2</v>
      </c>
      <c r="BV6" s="35" t="str">
        <f t="shared" si="8"/>
        <v>-</v>
      </c>
      <c r="BW6" s="35" t="str">
        <f t="shared" si="8"/>
        <v>-</v>
      </c>
      <c r="BX6" s="35" t="str">
        <f t="shared" si="8"/>
        <v>-</v>
      </c>
      <c r="BY6" s="35" t="str">
        <f t="shared" si="8"/>
        <v>-</v>
      </c>
      <c r="BZ6" s="35">
        <f t="shared" si="8"/>
        <v>73.36</v>
      </c>
      <c r="CA6" s="34" t="str">
        <f>IF(CA7="","",IF(CA7="-","【-】","【"&amp;SUBSTITUTE(TEXT(CA7,"#,##0.00"),"-","△")&amp;"】"))</f>
        <v>【75.29】</v>
      </c>
      <c r="CB6" s="35" t="str">
        <f>IF(CB7="",NA(),CB7)</f>
        <v>-</v>
      </c>
      <c r="CC6" s="35" t="str">
        <f t="shared" ref="CC6:CK6" si="9">IF(CC7="",NA(),CC7)</f>
        <v>-</v>
      </c>
      <c r="CD6" s="35" t="str">
        <f t="shared" si="9"/>
        <v>-</v>
      </c>
      <c r="CE6" s="35" t="str">
        <f t="shared" si="9"/>
        <v>-</v>
      </c>
      <c r="CF6" s="35">
        <f t="shared" si="9"/>
        <v>616.09</v>
      </c>
      <c r="CG6" s="35" t="str">
        <f t="shared" si="9"/>
        <v>-</v>
      </c>
      <c r="CH6" s="35" t="str">
        <f t="shared" si="9"/>
        <v>-</v>
      </c>
      <c r="CI6" s="35" t="str">
        <f t="shared" si="9"/>
        <v>-</v>
      </c>
      <c r="CJ6" s="35" t="str">
        <f t="shared" si="9"/>
        <v>-</v>
      </c>
      <c r="CK6" s="35">
        <f t="shared" si="9"/>
        <v>224.88</v>
      </c>
      <c r="CL6" s="34" t="str">
        <f>IF(CL7="","",IF(CL7="-","【-】","【"&amp;SUBSTITUTE(TEXT(CL7,"#,##0.00"),"-","△")&amp;"】"))</f>
        <v>【215.41】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>
        <f t="shared" si="10"/>
        <v>10</v>
      </c>
      <c r="CR6" s="35" t="str">
        <f t="shared" si="10"/>
        <v>-</v>
      </c>
      <c r="CS6" s="35" t="str">
        <f t="shared" si="10"/>
        <v>-</v>
      </c>
      <c r="CT6" s="35" t="str">
        <f t="shared" si="10"/>
        <v>-</v>
      </c>
      <c r="CU6" s="35" t="str">
        <f t="shared" si="10"/>
        <v>-</v>
      </c>
      <c r="CV6" s="35">
        <f t="shared" si="10"/>
        <v>42.4</v>
      </c>
      <c r="CW6" s="34" t="str">
        <f>IF(CW7="","",IF(CW7="-","【-】","【"&amp;SUBSTITUTE(TEXT(CW7,"#,##0.00"),"-","△")&amp;"】"))</f>
        <v>【42.90】</v>
      </c>
      <c r="CX6" s="35" t="str">
        <f>IF(CX7="",NA(),CX7)</f>
        <v>-</v>
      </c>
      <c r="CY6" s="35" t="str">
        <f t="shared" ref="CY6:DG6" si="11">IF(CY7="",NA(),CY7)</f>
        <v>-</v>
      </c>
      <c r="CZ6" s="35" t="str">
        <f t="shared" si="11"/>
        <v>-</v>
      </c>
      <c r="DA6" s="35" t="str">
        <f t="shared" si="11"/>
        <v>-</v>
      </c>
      <c r="DB6" s="35">
        <f t="shared" si="11"/>
        <v>100</v>
      </c>
      <c r="DC6" s="35" t="str">
        <f t="shared" si="11"/>
        <v>-</v>
      </c>
      <c r="DD6" s="35" t="str">
        <f t="shared" si="11"/>
        <v>-</v>
      </c>
      <c r="DE6" s="35" t="str">
        <f t="shared" si="11"/>
        <v>-</v>
      </c>
      <c r="DF6" s="35" t="str">
        <f t="shared" si="11"/>
        <v>-</v>
      </c>
      <c r="DG6" s="35">
        <f t="shared" si="11"/>
        <v>84.19</v>
      </c>
      <c r="DH6" s="34" t="str">
        <f>IF(DH7="","",IF(DH7="-","【-】","【"&amp;SUBSTITUTE(TEXT(DH7,"#,##0.00"),"-","△")&amp;"】"))</f>
        <v>【84.75】</v>
      </c>
      <c r="DI6" s="35" t="str">
        <f>IF(DI7="",NA(),DI7)</f>
        <v>-</v>
      </c>
      <c r="DJ6" s="35" t="str">
        <f t="shared" ref="DJ6:DR6" si="12">IF(DJ7="",NA(),DJ7)</f>
        <v>-</v>
      </c>
      <c r="DK6" s="35" t="str">
        <f t="shared" si="12"/>
        <v>-</v>
      </c>
      <c r="DL6" s="35" t="str">
        <f t="shared" si="12"/>
        <v>-</v>
      </c>
      <c r="DM6" s="35">
        <f t="shared" si="12"/>
        <v>2.99</v>
      </c>
      <c r="DN6" s="35" t="str">
        <f t="shared" si="12"/>
        <v>-</v>
      </c>
      <c r="DO6" s="35" t="str">
        <f t="shared" si="12"/>
        <v>-</v>
      </c>
      <c r="DP6" s="35" t="str">
        <f t="shared" si="12"/>
        <v>-</v>
      </c>
      <c r="DQ6" s="35" t="str">
        <f t="shared" si="12"/>
        <v>-</v>
      </c>
      <c r="DR6" s="35">
        <f t="shared" si="12"/>
        <v>21.36</v>
      </c>
      <c r="DS6" s="34" t="str">
        <f>IF(DS7="","",IF(DS7="-","【-】","【"&amp;SUBSTITUTE(TEXT(DS7,"#,##0.00"),"-","△")&amp;"】"))</f>
        <v>【23.60】</v>
      </c>
      <c r="DT6" s="35" t="str">
        <f>IF(DT7="",NA(),DT7)</f>
        <v>-</v>
      </c>
      <c r="DU6" s="35" t="str">
        <f t="shared" ref="DU6:EC6" si="13">IF(DU7="",NA(),DU7)</f>
        <v>-</v>
      </c>
      <c r="DV6" s="35" t="str">
        <f t="shared" si="13"/>
        <v>-</v>
      </c>
      <c r="DW6" s="35" t="str">
        <f t="shared" si="13"/>
        <v>-</v>
      </c>
      <c r="DX6" s="34">
        <f t="shared" si="13"/>
        <v>0</v>
      </c>
      <c r="DY6" s="35" t="str">
        <f t="shared" si="13"/>
        <v>-</v>
      </c>
      <c r="DZ6" s="35" t="str">
        <f t="shared" si="13"/>
        <v>-</v>
      </c>
      <c r="EA6" s="35" t="str">
        <f t="shared" si="13"/>
        <v>-</v>
      </c>
      <c r="EB6" s="35" t="str">
        <f t="shared" si="13"/>
        <v>-</v>
      </c>
      <c r="EC6" s="35">
        <f t="shared" si="13"/>
        <v>0.01</v>
      </c>
      <c r="ED6" s="34" t="str">
        <f>IF(ED7="","",IF(ED7="-","【-】","【"&amp;SUBSTITUTE(TEXT(ED7,"#,##0.00"),"-","△")&amp;"】"))</f>
        <v>【0.01】</v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4">
        <f t="shared" si="14"/>
        <v>0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>
        <f t="shared" si="14"/>
        <v>0.39</v>
      </c>
      <c r="EO6" s="34" t="str">
        <f>IF(EO7="","",IF(EO7="-","【-】","【"&amp;SUBSTITUTE(TEXT(EO7,"#,##0.00"),"-","△")&amp;"】"))</f>
        <v>【0.30】</v>
      </c>
    </row>
    <row r="7" spans="1:148" s="36" customFormat="1" x14ac:dyDescent="0.15">
      <c r="A7" s="28"/>
      <c r="B7" s="37">
        <v>2020</v>
      </c>
      <c r="C7" s="37">
        <v>72079</v>
      </c>
      <c r="D7" s="37">
        <v>46</v>
      </c>
      <c r="E7" s="37">
        <v>17</v>
      </c>
      <c r="F7" s="37">
        <v>4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70.510000000000005</v>
      </c>
      <c r="P7" s="38">
        <v>0.6</v>
      </c>
      <c r="Q7" s="38">
        <v>100.85</v>
      </c>
      <c r="R7" s="38">
        <v>3190</v>
      </c>
      <c r="S7" s="38">
        <v>75892</v>
      </c>
      <c r="T7" s="38">
        <v>279.43</v>
      </c>
      <c r="U7" s="38">
        <v>271.60000000000002</v>
      </c>
      <c r="V7" s="38">
        <v>455</v>
      </c>
      <c r="W7" s="38">
        <v>0.46</v>
      </c>
      <c r="X7" s="38">
        <v>989.13</v>
      </c>
      <c r="Y7" s="38" t="s">
        <v>102</v>
      </c>
      <c r="Z7" s="38" t="s">
        <v>102</v>
      </c>
      <c r="AA7" s="38" t="s">
        <v>102</v>
      </c>
      <c r="AB7" s="38" t="s">
        <v>102</v>
      </c>
      <c r="AC7" s="38">
        <v>100</v>
      </c>
      <c r="AD7" s="38" t="s">
        <v>102</v>
      </c>
      <c r="AE7" s="38" t="s">
        <v>102</v>
      </c>
      <c r="AF7" s="38" t="s">
        <v>102</v>
      </c>
      <c r="AG7" s="38" t="s">
        <v>102</v>
      </c>
      <c r="AH7" s="38">
        <v>105.78</v>
      </c>
      <c r="AI7" s="38">
        <v>104.83</v>
      </c>
      <c r="AJ7" s="38" t="s">
        <v>102</v>
      </c>
      <c r="AK7" s="38" t="s">
        <v>102</v>
      </c>
      <c r="AL7" s="38" t="s">
        <v>102</v>
      </c>
      <c r="AM7" s="38" t="s">
        <v>102</v>
      </c>
      <c r="AN7" s="38">
        <v>0</v>
      </c>
      <c r="AO7" s="38" t="s">
        <v>102</v>
      </c>
      <c r="AP7" s="38" t="s">
        <v>102</v>
      </c>
      <c r="AQ7" s="38" t="s">
        <v>102</v>
      </c>
      <c r="AR7" s="38" t="s">
        <v>102</v>
      </c>
      <c r="AS7" s="38">
        <v>63.96</v>
      </c>
      <c r="AT7" s="38">
        <v>61.55</v>
      </c>
      <c r="AU7" s="38" t="s">
        <v>102</v>
      </c>
      <c r="AV7" s="38" t="s">
        <v>102</v>
      </c>
      <c r="AW7" s="38" t="s">
        <v>102</v>
      </c>
      <c r="AX7" s="38" t="s">
        <v>102</v>
      </c>
      <c r="AY7" s="38">
        <v>4.93</v>
      </c>
      <c r="AZ7" s="38" t="s">
        <v>102</v>
      </c>
      <c r="BA7" s="38" t="s">
        <v>102</v>
      </c>
      <c r="BB7" s="38" t="s">
        <v>102</v>
      </c>
      <c r="BC7" s="38" t="s">
        <v>102</v>
      </c>
      <c r="BD7" s="38">
        <v>44.24</v>
      </c>
      <c r="BE7" s="38">
        <v>45.34</v>
      </c>
      <c r="BF7" s="38" t="s">
        <v>102</v>
      </c>
      <c r="BG7" s="38" t="s">
        <v>102</v>
      </c>
      <c r="BH7" s="38" t="s">
        <v>102</v>
      </c>
      <c r="BI7" s="38" t="s">
        <v>102</v>
      </c>
      <c r="BJ7" s="38">
        <v>0</v>
      </c>
      <c r="BK7" s="38" t="s">
        <v>102</v>
      </c>
      <c r="BL7" s="38" t="s">
        <v>102</v>
      </c>
      <c r="BM7" s="38" t="s">
        <v>102</v>
      </c>
      <c r="BN7" s="38" t="s">
        <v>102</v>
      </c>
      <c r="BO7" s="38">
        <v>1258.43</v>
      </c>
      <c r="BP7" s="38">
        <v>1260.21</v>
      </c>
      <c r="BQ7" s="38" t="s">
        <v>102</v>
      </c>
      <c r="BR7" s="38" t="s">
        <v>102</v>
      </c>
      <c r="BS7" s="38" t="s">
        <v>102</v>
      </c>
      <c r="BT7" s="38" t="s">
        <v>102</v>
      </c>
      <c r="BU7" s="38">
        <v>25.2</v>
      </c>
      <c r="BV7" s="38" t="s">
        <v>102</v>
      </c>
      <c r="BW7" s="38" t="s">
        <v>102</v>
      </c>
      <c r="BX7" s="38" t="s">
        <v>102</v>
      </c>
      <c r="BY7" s="38" t="s">
        <v>102</v>
      </c>
      <c r="BZ7" s="38">
        <v>73.36</v>
      </c>
      <c r="CA7" s="38">
        <v>75.290000000000006</v>
      </c>
      <c r="CB7" s="38" t="s">
        <v>102</v>
      </c>
      <c r="CC7" s="38" t="s">
        <v>102</v>
      </c>
      <c r="CD7" s="38" t="s">
        <v>102</v>
      </c>
      <c r="CE7" s="38" t="s">
        <v>102</v>
      </c>
      <c r="CF7" s="38">
        <v>616.09</v>
      </c>
      <c r="CG7" s="38" t="s">
        <v>102</v>
      </c>
      <c r="CH7" s="38" t="s">
        <v>102</v>
      </c>
      <c r="CI7" s="38" t="s">
        <v>102</v>
      </c>
      <c r="CJ7" s="38" t="s">
        <v>102</v>
      </c>
      <c r="CK7" s="38">
        <v>224.88</v>
      </c>
      <c r="CL7" s="38">
        <v>215.41</v>
      </c>
      <c r="CM7" s="38" t="s">
        <v>102</v>
      </c>
      <c r="CN7" s="38" t="s">
        <v>102</v>
      </c>
      <c r="CO7" s="38" t="s">
        <v>102</v>
      </c>
      <c r="CP7" s="38" t="s">
        <v>102</v>
      </c>
      <c r="CQ7" s="38">
        <v>10</v>
      </c>
      <c r="CR7" s="38" t="s">
        <v>102</v>
      </c>
      <c r="CS7" s="38" t="s">
        <v>102</v>
      </c>
      <c r="CT7" s="38" t="s">
        <v>102</v>
      </c>
      <c r="CU7" s="38" t="s">
        <v>102</v>
      </c>
      <c r="CV7" s="38">
        <v>42.4</v>
      </c>
      <c r="CW7" s="38">
        <v>42.9</v>
      </c>
      <c r="CX7" s="38" t="s">
        <v>102</v>
      </c>
      <c r="CY7" s="38" t="s">
        <v>102</v>
      </c>
      <c r="CZ7" s="38" t="s">
        <v>102</v>
      </c>
      <c r="DA7" s="38" t="s">
        <v>102</v>
      </c>
      <c r="DB7" s="38">
        <v>100</v>
      </c>
      <c r="DC7" s="38" t="s">
        <v>102</v>
      </c>
      <c r="DD7" s="38" t="s">
        <v>102</v>
      </c>
      <c r="DE7" s="38" t="s">
        <v>102</v>
      </c>
      <c r="DF7" s="38" t="s">
        <v>102</v>
      </c>
      <c r="DG7" s="38">
        <v>84.19</v>
      </c>
      <c r="DH7" s="38">
        <v>84.75</v>
      </c>
      <c r="DI7" s="38" t="s">
        <v>102</v>
      </c>
      <c r="DJ7" s="38" t="s">
        <v>102</v>
      </c>
      <c r="DK7" s="38" t="s">
        <v>102</v>
      </c>
      <c r="DL7" s="38" t="s">
        <v>102</v>
      </c>
      <c r="DM7" s="38">
        <v>2.99</v>
      </c>
      <c r="DN7" s="38" t="s">
        <v>102</v>
      </c>
      <c r="DO7" s="38" t="s">
        <v>102</v>
      </c>
      <c r="DP7" s="38" t="s">
        <v>102</v>
      </c>
      <c r="DQ7" s="38" t="s">
        <v>102</v>
      </c>
      <c r="DR7" s="38">
        <v>21.36</v>
      </c>
      <c r="DS7" s="38">
        <v>23.6</v>
      </c>
      <c r="DT7" s="38" t="s">
        <v>102</v>
      </c>
      <c r="DU7" s="38" t="s">
        <v>102</v>
      </c>
      <c r="DV7" s="38" t="s">
        <v>102</v>
      </c>
      <c r="DW7" s="38" t="s">
        <v>102</v>
      </c>
      <c r="DX7" s="38">
        <v>0</v>
      </c>
      <c r="DY7" s="38" t="s">
        <v>102</v>
      </c>
      <c r="DZ7" s="38" t="s">
        <v>102</v>
      </c>
      <c r="EA7" s="38" t="s">
        <v>102</v>
      </c>
      <c r="EB7" s="38" t="s">
        <v>102</v>
      </c>
      <c r="EC7" s="38">
        <v>0.01</v>
      </c>
      <c r="ED7" s="38">
        <v>0.01</v>
      </c>
      <c r="EE7" s="38" t="s">
        <v>102</v>
      </c>
      <c r="EF7" s="38" t="s">
        <v>102</v>
      </c>
      <c r="EG7" s="38" t="s">
        <v>102</v>
      </c>
      <c r="EH7" s="38" t="s">
        <v>102</v>
      </c>
      <c r="EI7" s="38">
        <v>0</v>
      </c>
      <c r="EJ7" s="38" t="s">
        <v>102</v>
      </c>
      <c r="EK7" s="38" t="s">
        <v>102</v>
      </c>
      <c r="EL7" s="38" t="s">
        <v>102</v>
      </c>
      <c r="EM7" s="38" t="s">
        <v>102</v>
      </c>
      <c r="EN7" s="38">
        <v>0.39</v>
      </c>
      <c r="EO7" s="38">
        <v>0.3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1216</cp:lastModifiedBy>
  <cp:lastPrinted>2022-01-27T11:24:58Z</cp:lastPrinted>
  <dcterms:created xsi:type="dcterms:W3CDTF">2021-12-03T07:22:13Z</dcterms:created>
  <dcterms:modified xsi:type="dcterms:W3CDTF">2022-01-27T11:30:47Z</dcterms:modified>
  <cp:category/>
</cp:coreProperties>
</file>