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8.99\gesuido\0015_経営戦略･経営分析関係\002 経営比較分析表\2020\"/>
    </mc:Choice>
  </mc:AlternateContent>
  <workbookProtection workbookAlgorithmName="SHA-512" workbookHashValue="/ArO2tqJKl4j6YQY5NrfgaccY2rEx/i145Qz9XlVPLPFfhDK4Ujx9Vlkgxwd3XRp+eHLb12wa0BVCdIKJS37AA==" workbookSaltValue="1KLoIsCgHfMxqHHdiyTZQ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BB8" i="4"/>
  <c r="AT8" i="4"/>
  <c r="W8" i="4"/>
  <c r="P8" i="4"/>
  <c r="B6"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<sst xmlns="http://schemas.openxmlformats.org/spreadsheetml/2006/main" count="319" uniqueCount="117">
  <si>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</si>
  <si>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</si>
  <si>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</si>
  <si>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</si>
  <si>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</si>
  <si>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</si>
  <si>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</si>
  <si>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</si>
  <si>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</si>
  <si>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</si>
  <si>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</si>
  <si>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</si>
  <si>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</si>
  <si>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</si>
  <si>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</si>
  <si>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</si>
  <si>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</si>
  <si>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</si>
  <si>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</si>
  <si>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</si>
  <si>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</si>
  <si>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</si>
  <si>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</si>
  <si>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</si>
  <si>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</si>
  <si>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</si>
  <si>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</si>
  <si>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</si>
  <si>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</si>
  <si>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</si>
  <si>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</si>
  <si>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</si>
  <si>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</si>
  <si>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</si>
  <si>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</si>
  <si>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</si>
  <si>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</si>
  <si>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</si>
  <si>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</si>
  <si>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</si>
  <si>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</si>
  <si>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</si>
  <si>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</si>
  <si>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</si>
  <si>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</si>
  <si>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</si>
  <si>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</si>
  <si>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</si>
  <si>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</si>
  <si>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</si>
  <si>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</si>
  <si>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</si>
  <si>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</si>
  <si>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</si>
  <si>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</si>
  <si>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</si>
  <si>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</si>
  <si>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</si>
  <si>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</si>
  <si>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</si>
  <si>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</si>
  <si>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</si>
  <si>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</si>
  <si>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</si>
  <si>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</si>
  <si>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</si>
  <si>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</si>
  <si>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</si>
  <si>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</si>
  <si>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</si>
  <si>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</si>
  <si>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</si>
  <si>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</si>
  <si>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</si>
  <si>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</si>
  <si>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</si>
  <si>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</si>
  <si>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</si>
  <si>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</si>
  <si>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</si>
  <si>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</si>
  <si>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</si>
  <si>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</si>
  <si>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</si>
  <si>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</si>
  <si>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</si>
  <si>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</si>
  <si>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</si>
  <si>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</si>
  <si>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</si>
  <si>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</si>
  <si>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</si>
  <si>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</si>
  <si>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</si>
  <si>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</si>
  <si>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</si>
  <si>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</si>
  <si>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</si>
  <si>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</si>
  <si>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</si>
  <si>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</si>
  <si>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</si>
  <si>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</si>
  <si>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</si>
  <si>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</si>
  <si>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</si>
  <si>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</si>
  <si>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</si>
  <si>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</si>
  <si>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</si>
  <si>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</si>
  <si>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</si>
  <si>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</si>
  <si>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</si>
  <si>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本事業は、最も古い施設で昭和58年からの稼動であり、既に30年以上が経過していることから、今後耐用年数の経過による大幅な管渠・施設の更新が必要となる。
　平成23年3月に発生した東日本大震災の影響により、多くの処理区で不明水が増加している。不明水への対応が遅れると汚水処理に支障を来すことから、不明水対策は喫緊の課題であり、計画的に対応していく。
　処理場施設については、機能を維持していくため老朽化対策事業（機能強化事業）を計画的に実施し、平準化を図りながら更新を行っていく。
　</t>
    <phoneticPr fontId="4"/>
  </si>
  <si>
    <t>　当市の農業集落排水事業は、令和２年度から地方公営企業法の財務規定を適用し、公営企業会計に移行したため経年比較はできない。
　経常収支比率は、類似団体の平均値とほぼ同率であり100%を超えているが、一般会計からの補助金（基準外）に頼っている状況であり、純粋に健全な経営状態とは言えない。また、短期的な債務に対する支払能力の程度を示す流動比率が、類似団体並びに全国平均よりもかなり下回っていることなどから、維持管理費の抑制や、適正な使用料について検討していく必要がある。
　企業債においては、類似団体の平均値より低い状況である。すでに償還ピークを過ぎており、事業も平成25年度に完了していることから、今後も減少していくものと考えている。
　経費回収率・汚水処理原価については、類似団体、全国平均値等を上回っているものの、人口減少に伴い施設利用率や水洗化率については低い水準となっている。未接続者に対する戸別訪問などを実施し、水洗化率の向上や有収水量の増加に取り組む一方で、利用率向上の見込が低い施設については、公共下水道への接続や施設統合による広域化についても検討していく。</t>
    <rPh sb="1" eb="3">
      <t>トウシ</t>
    </rPh>
    <rPh sb="10" eb="12">
      <t>ジギョウ</t>
    </rPh>
    <rPh sb="14" eb="16">
      <t>レイワ</t>
    </rPh>
    <rPh sb="17" eb="19">
      <t>ネンド</t>
    </rPh>
    <rPh sb="21" eb="23">
      <t>チホウ</t>
    </rPh>
    <rPh sb="23" eb="25">
      <t>コウエイ</t>
    </rPh>
    <rPh sb="25" eb="27">
      <t>キギョウ</t>
    </rPh>
    <rPh sb="27" eb="28">
      <t>ホウ</t>
    </rPh>
    <rPh sb="29" eb="31">
      <t>ザイム</t>
    </rPh>
    <rPh sb="31" eb="33">
      <t>キテイ</t>
    </rPh>
    <rPh sb="34" eb="36">
      <t>テキヨウ</t>
    </rPh>
    <rPh sb="38" eb="40">
      <t>コウエイ</t>
    </rPh>
    <rPh sb="40" eb="42">
      <t>キギョウ</t>
    </rPh>
    <rPh sb="42" eb="44">
      <t>カイケイ</t>
    </rPh>
    <rPh sb="45" eb="47">
      <t>イコウ</t>
    </rPh>
    <rPh sb="51" eb="53">
      <t>ケイネン</t>
    </rPh>
    <rPh sb="53" eb="55">
      <t>ヒカク</t>
    </rPh>
    <rPh sb="99" eb="101">
      <t>イッパン</t>
    </rPh>
    <rPh sb="101" eb="103">
      <t>カイケイ</t>
    </rPh>
    <rPh sb="106" eb="109">
      <t>ホジョキン</t>
    </rPh>
    <rPh sb="110" eb="112">
      <t>キジュン</t>
    </rPh>
    <rPh sb="112" eb="113">
      <t>ガイ</t>
    </rPh>
    <rPh sb="115" eb="116">
      <t>タヨ</t>
    </rPh>
    <rPh sb="120" eb="122">
      <t>ジョウキョウ</t>
    </rPh>
    <rPh sb="202" eb="204">
      <t>イジ</t>
    </rPh>
    <rPh sb="204" eb="207">
      <t>カンリヒ</t>
    </rPh>
    <rPh sb="208" eb="210">
      <t>ヨクセイ</t>
    </rPh>
    <rPh sb="245" eb="247">
      <t>ルイジ</t>
    </rPh>
    <rPh sb="247" eb="249">
      <t>ダンタイ</t>
    </rPh>
    <rPh sb="250" eb="253">
      <t>ヘイキンチ</t>
    </rPh>
    <rPh sb="272" eb="273">
      <t>ス</t>
    </rPh>
    <rPh sb="278" eb="280">
      <t>ジギョウ</t>
    </rPh>
    <rPh sb="281" eb="283">
      <t>ヘイセイ</t>
    </rPh>
    <rPh sb="285" eb="287">
      <t>ネンド</t>
    </rPh>
    <rPh sb="288" eb="290">
      <t>カンリョウ</t>
    </rPh>
    <rPh sb="299" eb="301">
      <t>コンゴ</t>
    </rPh>
    <rPh sb="302" eb="304">
      <t>ゲンショウ</t>
    </rPh>
    <rPh sb="311" eb="312">
      <t>カンガ</t>
    </rPh>
    <rPh sb="349" eb="350">
      <t>ウエ</t>
    </rPh>
    <rPh sb="400" eb="402">
      <t>コベツ</t>
    </rPh>
    <rPh sb="402" eb="404">
      <t>ホウモン</t>
    </rPh>
    <phoneticPr fontId="4"/>
  </si>
  <si>
    <t>　平成17年の4市村合併により、当市の処理区域は21地区となり、施設の改築・更新は、施設機器の老朽化に加え、不明水の状況も考慮し、計画的に実施している。
　その一方で、持続可能な汚水処理を実施していくために、平成28年度に策定した「下水道事業経営戦略」に基づき、施設のダウンサイジングや公共下水道への接続や施設の統廃合等の広域化・共同化も検討するとともに、昨今の経済状況、新型コロナウイルス感染症状況等を踏まえながら料金改定を行う必要がある。</t>
    <rPh sb="38" eb="40">
      <t>コウシン</t>
    </rPh>
    <rPh sb="42" eb="44">
      <t>シセツ</t>
    </rPh>
    <rPh sb="44" eb="46">
      <t>キキ</t>
    </rPh>
    <rPh sb="47" eb="50">
      <t>ロウキュウカ</t>
    </rPh>
    <rPh sb="51" eb="52">
      <t>クワ</t>
    </rPh>
    <rPh sb="54" eb="56">
      <t>フメイ</t>
    </rPh>
    <rPh sb="56" eb="57">
      <t>スイ</t>
    </rPh>
    <rPh sb="58" eb="60">
      <t>ジョウキョウ</t>
    </rPh>
    <rPh sb="61" eb="63">
      <t>コウリョ</t>
    </rPh>
    <rPh sb="65" eb="68">
      <t>ケイカクテキ</t>
    </rPh>
    <rPh sb="69" eb="71">
      <t>ジッシ</t>
    </rPh>
    <rPh sb="84" eb="86">
      <t>ジゾク</t>
    </rPh>
    <rPh sb="86" eb="88">
      <t>カノウ</t>
    </rPh>
    <rPh sb="89" eb="91">
      <t>オスイ</t>
    </rPh>
    <rPh sb="91" eb="93">
      <t>ショリ</t>
    </rPh>
    <rPh sb="94" eb="96">
      <t>ジッシ</t>
    </rPh>
    <rPh sb="131" eb="133">
      <t>シセツ</t>
    </rPh>
    <rPh sb="178" eb="180">
      <t>サッコン</t>
    </rPh>
    <rPh sb="181" eb="183">
      <t>ケイザイ</t>
    </rPh>
    <rPh sb="183" eb="185">
      <t>ジョウキョウ</t>
    </rPh>
    <rPh sb="186" eb="188">
      <t>シンガタ</t>
    </rPh>
    <rPh sb="195" eb="198">
      <t>カンセンショウ</t>
    </rPh>
    <rPh sb="198" eb="200">
      <t>ジョウキョウ</t>
    </rPh>
    <rPh sb="200" eb="201">
      <t>ナド</t>
    </rPh>
    <rPh sb="215" eb="21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</si>
</sst>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31A-4FD6-AAE7-5DAABC97AF2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A31A-4FD6-AAE7-5DAABC97AF2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55.44</c:v>
                </c:pt>
              </c:numCache>
            </c:numRef>
          </c:val>
          <c:extLst>
            <c:ext xmlns:c16="http://schemas.microsoft.com/office/drawing/2014/chart" uri="{C3380CC4-5D6E-409C-BE32-E72D297353CC}">
              <c16:uniqueId val="{00000000-FE4C-4E23-BE6C-4E412B5D696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55.26</c:v>
                </c:pt>
              </c:numCache>
            </c:numRef>
          </c:val>
          <c:smooth val="0"/>
          <c:extLst>
            <c:ext xmlns:c16="http://schemas.microsoft.com/office/drawing/2014/chart" uri="{C3380CC4-5D6E-409C-BE32-E72D297353CC}">
              <c16:uniqueId val="{00000001-FE4C-4E23-BE6C-4E412B5D696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84.64</c:v>
                </c:pt>
              </c:numCache>
            </c:numRef>
          </c:val>
          <c:extLst>
            <c:ext xmlns:c16="http://schemas.microsoft.com/office/drawing/2014/chart" uri="{C3380CC4-5D6E-409C-BE32-E72D297353CC}">
              <c16:uniqueId val="{00000000-0D3E-4075-BB0C-7A9878A095A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90.52</c:v>
                </c:pt>
              </c:numCache>
            </c:numRef>
          </c:val>
          <c:smooth val="0"/>
          <c:extLst>
            <c:ext xmlns:c16="http://schemas.microsoft.com/office/drawing/2014/chart" uri="{C3380CC4-5D6E-409C-BE32-E72D297353CC}">
              <c16:uniqueId val="{00000001-0D3E-4075-BB0C-7A9878A095A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108.34</c:v>
                </c:pt>
              </c:numCache>
            </c:numRef>
          </c:val>
          <c:extLst>
            <c:ext xmlns:c16="http://schemas.microsoft.com/office/drawing/2014/chart" uri="{C3380CC4-5D6E-409C-BE32-E72D297353CC}">
              <c16:uniqueId val="{00000000-94AA-468F-84F5-B85EA1FB934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103.09</c:v>
                </c:pt>
              </c:numCache>
            </c:numRef>
          </c:val>
          <c:smooth val="0"/>
          <c:extLst>
            <c:ext xmlns:c16="http://schemas.microsoft.com/office/drawing/2014/chart" uri="{C3380CC4-5D6E-409C-BE32-E72D297353CC}">
              <c16:uniqueId val="{00000001-94AA-468F-84F5-B85EA1FB934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3.65</c:v>
                </c:pt>
              </c:numCache>
            </c:numRef>
          </c:val>
          <c:extLst>
            <c:ext xmlns:c16="http://schemas.microsoft.com/office/drawing/2014/chart" uri="{C3380CC4-5D6E-409C-BE32-E72D297353CC}">
              <c16:uniqueId val="{00000000-19D0-4F34-B084-6792B137DA0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24.8</c:v>
                </c:pt>
              </c:numCache>
            </c:numRef>
          </c:val>
          <c:smooth val="0"/>
          <c:extLst>
            <c:ext xmlns:c16="http://schemas.microsoft.com/office/drawing/2014/chart" uri="{C3380CC4-5D6E-409C-BE32-E72D297353CC}">
              <c16:uniqueId val="{00000001-19D0-4F34-B084-6792B137DA0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22C-46AE-9A68-9D550DE20F1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22C-46AE-9A68-9D550DE20F1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058-4078-9723-A7CA84FD5F8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101.24</c:v>
                </c:pt>
              </c:numCache>
            </c:numRef>
          </c:val>
          <c:smooth val="0"/>
          <c:extLst>
            <c:ext xmlns:c16="http://schemas.microsoft.com/office/drawing/2014/chart" uri="{C3380CC4-5D6E-409C-BE32-E72D297353CC}">
              <c16:uniqueId val="{00000001-A058-4078-9723-A7CA84FD5F8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18.97</c:v>
                </c:pt>
              </c:numCache>
            </c:numRef>
          </c:val>
          <c:extLst>
            <c:ext xmlns:c16="http://schemas.microsoft.com/office/drawing/2014/chart" uri="{C3380CC4-5D6E-409C-BE32-E72D297353CC}">
              <c16:uniqueId val="{00000000-F8C3-482B-883A-8AD8278E7E2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37.24</c:v>
                </c:pt>
              </c:numCache>
            </c:numRef>
          </c:val>
          <c:smooth val="0"/>
          <c:extLst>
            <c:ext xmlns:c16="http://schemas.microsoft.com/office/drawing/2014/chart" uri="{C3380CC4-5D6E-409C-BE32-E72D297353CC}">
              <c16:uniqueId val="{00000001-F8C3-482B-883A-8AD8278E7E2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154.75</c:v>
                </c:pt>
              </c:numCache>
            </c:numRef>
          </c:val>
          <c:extLst>
            <c:ext xmlns:c16="http://schemas.microsoft.com/office/drawing/2014/chart" uri="{C3380CC4-5D6E-409C-BE32-E72D297353CC}">
              <c16:uniqueId val="{00000000-0AE3-42B4-8C86-2C4D96FD15E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783.8</c:v>
                </c:pt>
              </c:numCache>
            </c:numRef>
          </c:val>
          <c:smooth val="0"/>
          <c:extLst>
            <c:ext xmlns:c16="http://schemas.microsoft.com/office/drawing/2014/chart" uri="{C3380CC4-5D6E-409C-BE32-E72D297353CC}">
              <c16:uniqueId val="{00000001-0AE3-42B4-8C86-2C4D96FD15E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94.53</c:v>
                </c:pt>
              </c:numCache>
            </c:numRef>
          </c:val>
          <c:extLst>
            <c:ext xmlns:c16="http://schemas.microsoft.com/office/drawing/2014/chart" uri="{C3380CC4-5D6E-409C-BE32-E72D297353CC}">
              <c16:uniqueId val="{00000000-C762-4A91-852E-3428CA500CB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68.11</c:v>
                </c:pt>
              </c:numCache>
            </c:numRef>
          </c:val>
          <c:smooth val="0"/>
          <c:extLst>
            <c:ext xmlns:c16="http://schemas.microsoft.com/office/drawing/2014/chart" uri="{C3380CC4-5D6E-409C-BE32-E72D297353CC}">
              <c16:uniqueId val="{00000001-C762-4A91-852E-3428CA500CB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150.4</c:v>
                </c:pt>
              </c:numCache>
            </c:numRef>
          </c:val>
          <c:extLst>
            <c:ext xmlns:c16="http://schemas.microsoft.com/office/drawing/2014/chart" uri="{C3380CC4-5D6E-409C-BE32-E72D297353CC}">
              <c16:uniqueId val="{00000000-FC37-410F-8D8F-52400FF3E92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222.41</c:v>
                </c:pt>
              </c:numCache>
            </c:numRef>
          </c:val>
          <c:smooth val="0"/>
          <c:extLst>
            <c:ext xmlns:c16="http://schemas.microsoft.com/office/drawing/2014/chart" uri="{C3380CC4-5D6E-409C-BE32-E72D297353CC}">
              <c16:uniqueId val="{00000001-FC37-410F-8D8F-52400FF3E92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白河市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F1</v>
      </c>
      <c r="X8" s="72"/>
      <c r="Y8" s="72"/>
      <c r="Z8" s="72"/>
      <c r="AA8" s="72"/>
      <c r="AB8" s="72"/>
      <c r="AC8" s="72"/>
      <c r="AD8" s="73" t="str">
        <f>データ!$M$6</f>
        <v>非設置</v>
      </c>
      <c r="AE8" s="73"/>
      <c r="AF8" s="73"/>
      <c r="AG8" s="73"/>
      <c r="AH8" s="73"/>
      <c r="AI8" s="73"/>
      <c r="AJ8" s="73"/>
      <c r="AK8" s="3"/>
      <c r="AL8" s="69">
        <f>データ!S6</f>
        <v>60110</v>
      </c>
      <c r="AM8" s="69"/>
      <c r="AN8" s="69"/>
      <c r="AO8" s="69"/>
      <c r="AP8" s="69"/>
      <c r="AQ8" s="69"/>
      <c r="AR8" s="69"/>
      <c r="AS8" s="69"/>
      <c r="AT8" s="68">
        <f>データ!T6</f>
        <v>305.32</v>
      </c>
      <c r="AU8" s="68"/>
      <c r="AV8" s="68"/>
      <c r="AW8" s="68"/>
      <c r="AX8" s="68"/>
      <c r="AY8" s="68"/>
      <c r="AZ8" s="68"/>
      <c r="BA8" s="68"/>
      <c r="BB8" s="68">
        <f>データ!U6</f>
        <v>196.88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72.540000000000006</v>
      </c>
      <c r="J10" s="68"/>
      <c r="K10" s="68"/>
      <c r="L10" s="68"/>
      <c r="M10" s="68"/>
      <c r="N10" s="68"/>
      <c r="O10" s="68"/>
      <c r="P10" s="68">
        <f>データ!P6</f>
        <v>29.13</v>
      </c>
      <c r="Q10" s="68"/>
      <c r="R10" s="68"/>
      <c r="S10" s="68"/>
      <c r="T10" s="68"/>
      <c r="U10" s="68"/>
      <c r="V10" s="68"/>
      <c r="W10" s="68">
        <f>データ!Q6</f>
        <v>78.89</v>
      </c>
      <c r="X10" s="68"/>
      <c r="Y10" s="68"/>
      <c r="Z10" s="68"/>
      <c r="AA10" s="68"/>
      <c r="AB10" s="68"/>
      <c r="AC10" s="68"/>
      <c r="AD10" s="69">
        <f>データ!R6</f>
        <v>2838</v>
      </c>
      <c r="AE10" s="69"/>
      <c r="AF10" s="69"/>
      <c r="AG10" s="69"/>
      <c r="AH10" s="69"/>
      <c r="AI10" s="69"/>
      <c r="AJ10" s="69"/>
      <c r="AK10" s="2"/>
      <c r="AL10" s="69">
        <f>データ!V6</f>
        <v>17429</v>
      </c>
      <c r="AM10" s="69"/>
      <c r="AN10" s="69"/>
      <c r="AO10" s="69"/>
      <c r="AP10" s="69"/>
      <c r="AQ10" s="69"/>
      <c r="AR10" s="69"/>
      <c r="AS10" s="69"/>
      <c r="AT10" s="68">
        <f>データ!W6</f>
        <v>20.76</v>
      </c>
      <c r="AU10" s="68"/>
      <c r="AV10" s="68"/>
      <c r="AW10" s="68"/>
      <c r="AX10" s="68"/>
      <c r="AY10" s="68"/>
      <c r="AZ10" s="68"/>
      <c r="BA10" s="68"/>
      <c r="BB10" s="68">
        <f>データ!X6</f>
        <v>839.55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u3je0GUPbuIw7OIEBv9ublDEaaOv2mQRnlNAMGDQLdIYgIu86Em/R4CNLX7ARwTgwn/LPi7Vjpi6bfoOAYDRFQ==" saltValue="w/3X86wrF9UCMliFtmBrM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72052</v>
      </c>
      <c r="D6" s="33">
        <f t="shared" si="3"/>
        <v>46</v>
      </c>
      <c r="E6" s="33">
        <f t="shared" si="3"/>
        <v>17</v>
      </c>
      <c r="F6" s="33">
        <f t="shared" si="3"/>
        <v>5</v>
      </c>
      <c r="G6" s="33">
        <f t="shared" si="3"/>
        <v>0</v>
      </c>
      <c r="H6" s="33" t="str">
        <f t="shared" si="3"/>
        <v>福島県　白河市</v>
      </c>
      <c r="I6" s="33" t="str">
        <f t="shared" si="3"/>
        <v>法適用</v>
      </c>
      <c r="J6" s="33" t="str">
        <f t="shared" si="3"/>
        <v>下水道事業</v>
      </c>
      <c r="K6" s="33" t="str">
        <f t="shared" si="3"/>
        <v>農業集落排水</v>
      </c>
      <c r="L6" s="33" t="str">
        <f t="shared" si="3"/>
        <v>F1</v>
      </c>
      <c r="M6" s="33" t="str">
        <f t="shared" si="3"/>
        <v>非設置</v>
      </c>
      <c r="N6" s="34" t="str">
        <f t="shared" si="3"/>
        <v>-</v>
      </c>
      <c r="O6" s="34">
        <f t="shared" si="3"/>
        <v>72.540000000000006</v>
      </c>
      <c r="P6" s="34">
        <f t="shared" si="3"/>
        <v>29.13</v>
      </c>
      <c r="Q6" s="34">
        <f t="shared" si="3"/>
        <v>78.89</v>
      </c>
      <c r="R6" s="34">
        <f t="shared" si="3"/>
        <v>2838</v>
      </c>
      <c r="S6" s="34">
        <f t="shared" si="3"/>
        <v>60110</v>
      </c>
      <c r="T6" s="34">
        <f t="shared" si="3"/>
        <v>305.32</v>
      </c>
      <c r="U6" s="34">
        <f t="shared" si="3"/>
        <v>196.88</v>
      </c>
      <c r="V6" s="34">
        <f t="shared" si="3"/>
        <v>17429</v>
      </c>
      <c r="W6" s="34">
        <f t="shared" si="3"/>
        <v>20.76</v>
      </c>
      <c r="X6" s="34">
        <f t="shared" si="3"/>
        <v>839.55</v>
      </c>
      <c r="Y6" s="35" t="str">
        <f>IF(Y7="",NA(),Y7)</f>
        <v>-</v>
      </c>
      <c r="Z6" s="35" t="str">
        <f t="shared" ref="Z6:AH6" si="4">IF(Z7="",NA(),Z7)</f>
        <v>-</v>
      </c>
      <c r="AA6" s="35" t="str">
        <f t="shared" si="4"/>
        <v>-</v>
      </c>
      <c r="AB6" s="35" t="str">
        <f t="shared" si="4"/>
        <v>-</v>
      </c>
      <c r="AC6" s="35">
        <f t="shared" si="4"/>
        <v>108.34</v>
      </c>
      <c r="AD6" s="35" t="str">
        <f t="shared" si="4"/>
        <v>-</v>
      </c>
      <c r="AE6" s="35" t="str">
        <f t="shared" si="4"/>
        <v>-</v>
      </c>
      <c r="AF6" s="35" t="str">
        <f t="shared" si="4"/>
        <v>-</v>
      </c>
      <c r="AG6" s="35" t="str">
        <f t="shared" si="4"/>
        <v>-</v>
      </c>
      <c r="AH6" s="35">
        <f t="shared" si="4"/>
        <v>103.09</v>
      </c>
      <c r="AI6" s="34" t="str">
        <f>IF(AI7="","",IF(AI7="-","【-】","【"&amp;SUBSTITUTE(TEXT(AI7,"#,##0.00"),"-","△")&amp;"】"))</f>
        <v>【104.99】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101.24</v>
      </c>
      <c r="AT6" s="34" t="str">
        <f>IF(AT7="","",IF(AT7="-","【-】","【"&amp;SUBSTITUTE(TEXT(AT7,"#,##0.00"),"-","△")&amp;"】"))</f>
        <v>【121.19】</v>
      </c>
      <c r="AU6" s="35" t="str">
        <f>IF(AU7="",NA(),AU7)</f>
        <v>-</v>
      </c>
      <c r="AV6" s="35" t="str">
        <f t="shared" ref="AV6:BD6" si="6">IF(AV7="",NA(),AV7)</f>
        <v>-</v>
      </c>
      <c r="AW6" s="35" t="str">
        <f t="shared" si="6"/>
        <v>-</v>
      </c>
      <c r="AX6" s="35" t="str">
        <f t="shared" si="6"/>
        <v>-</v>
      </c>
      <c r="AY6" s="35">
        <f t="shared" si="6"/>
        <v>18.97</v>
      </c>
      <c r="AZ6" s="35" t="str">
        <f t="shared" si="6"/>
        <v>-</v>
      </c>
      <c r="BA6" s="35" t="str">
        <f t="shared" si="6"/>
        <v>-</v>
      </c>
      <c r="BB6" s="35" t="str">
        <f t="shared" si="6"/>
        <v>-</v>
      </c>
      <c r="BC6" s="35" t="str">
        <f t="shared" si="6"/>
        <v>-</v>
      </c>
      <c r="BD6" s="35">
        <f t="shared" si="6"/>
        <v>37.24</v>
      </c>
      <c r="BE6" s="34" t="str">
        <f>IF(BE7="","",IF(BE7="-","【-】","【"&amp;SUBSTITUTE(TEXT(BE7,"#,##0.00"),"-","△")&amp;"】"))</f>
        <v>【32.80】</v>
      </c>
      <c r="BF6" s="35" t="str">
        <f>IF(BF7="",NA(),BF7)</f>
        <v>-</v>
      </c>
      <c r="BG6" s="35" t="str">
        <f t="shared" ref="BG6:BO6" si="7">IF(BG7="",NA(),BG7)</f>
        <v>-</v>
      </c>
      <c r="BH6" s="35" t="str">
        <f t="shared" si="7"/>
        <v>-</v>
      </c>
      <c r="BI6" s="35" t="str">
        <f t="shared" si="7"/>
        <v>-</v>
      </c>
      <c r="BJ6" s="35">
        <f t="shared" si="7"/>
        <v>154.75</v>
      </c>
      <c r="BK6" s="35" t="str">
        <f t="shared" si="7"/>
        <v>-</v>
      </c>
      <c r="BL6" s="35" t="str">
        <f t="shared" si="7"/>
        <v>-</v>
      </c>
      <c r="BM6" s="35" t="str">
        <f t="shared" si="7"/>
        <v>-</v>
      </c>
      <c r="BN6" s="35" t="str">
        <f t="shared" si="7"/>
        <v>-</v>
      </c>
      <c r="BO6" s="35">
        <f t="shared" si="7"/>
        <v>783.8</v>
      </c>
      <c r="BP6" s="34" t="str">
        <f>IF(BP7="","",IF(BP7="-","【-】","【"&amp;SUBSTITUTE(TEXT(BP7,"#,##0.00"),"-","△")&amp;"】"))</f>
        <v>【832.52】</v>
      </c>
      <c r="BQ6" s="35" t="str">
        <f>IF(BQ7="",NA(),BQ7)</f>
        <v>-</v>
      </c>
      <c r="BR6" s="35" t="str">
        <f t="shared" ref="BR6:BZ6" si="8">IF(BR7="",NA(),BR7)</f>
        <v>-</v>
      </c>
      <c r="BS6" s="35" t="str">
        <f t="shared" si="8"/>
        <v>-</v>
      </c>
      <c r="BT6" s="35" t="str">
        <f t="shared" si="8"/>
        <v>-</v>
      </c>
      <c r="BU6" s="35">
        <f t="shared" si="8"/>
        <v>94.53</v>
      </c>
      <c r="BV6" s="35" t="str">
        <f t="shared" si="8"/>
        <v>-</v>
      </c>
      <c r="BW6" s="35" t="str">
        <f t="shared" si="8"/>
        <v>-</v>
      </c>
      <c r="BX6" s="35" t="str">
        <f t="shared" si="8"/>
        <v>-</v>
      </c>
      <c r="BY6" s="35" t="str">
        <f t="shared" si="8"/>
        <v>-</v>
      </c>
      <c r="BZ6" s="35">
        <f t="shared" si="8"/>
        <v>68.11</v>
      </c>
      <c r="CA6" s="34" t="str">
        <f>IF(CA7="","",IF(CA7="-","【-】","【"&amp;SUBSTITUTE(TEXT(CA7,"#,##0.00"),"-","△")&amp;"】"))</f>
        <v>【60.94】</v>
      </c>
      <c r="CB6" s="35" t="str">
        <f>IF(CB7="",NA(),CB7)</f>
        <v>-</v>
      </c>
      <c r="CC6" s="35" t="str">
        <f t="shared" ref="CC6:CK6" si="9">IF(CC7="",NA(),CC7)</f>
        <v>-</v>
      </c>
      <c r="CD6" s="35" t="str">
        <f t="shared" si="9"/>
        <v>-</v>
      </c>
      <c r="CE6" s="35" t="str">
        <f t="shared" si="9"/>
        <v>-</v>
      </c>
      <c r="CF6" s="35">
        <f t="shared" si="9"/>
        <v>150.4</v>
      </c>
      <c r="CG6" s="35" t="str">
        <f t="shared" si="9"/>
        <v>-</v>
      </c>
      <c r="CH6" s="35" t="str">
        <f t="shared" si="9"/>
        <v>-</v>
      </c>
      <c r="CI6" s="35" t="str">
        <f t="shared" si="9"/>
        <v>-</v>
      </c>
      <c r="CJ6" s="35" t="str">
        <f t="shared" si="9"/>
        <v>-</v>
      </c>
      <c r="CK6" s="35">
        <f t="shared" si="9"/>
        <v>222.41</v>
      </c>
      <c r="CL6" s="34" t="str">
        <f>IF(CL7="","",IF(CL7="-","【-】","【"&amp;SUBSTITUTE(TEXT(CL7,"#,##0.00"),"-","△")&amp;"】"))</f>
        <v>【253.04】</v>
      </c>
      <c r="CM6" s="35" t="str">
        <f>IF(CM7="",NA(),CM7)</f>
        <v>-</v>
      </c>
      <c r="CN6" s="35" t="str">
        <f t="shared" ref="CN6:CV6" si="10">IF(CN7="",NA(),CN7)</f>
        <v>-</v>
      </c>
      <c r="CO6" s="35" t="str">
        <f t="shared" si="10"/>
        <v>-</v>
      </c>
      <c r="CP6" s="35" t="str">
        <f t="shared" si="10"/>
        <v>-</v>
      </c>
      <c r="CQ6" s="35">
        <f t="shared" si="10"/>
        <v>55.44</v>
      </c>
      <c r="CR6" s="35" t="str">
        <f t="shared" si="10"/>
        <v>-</v>
      </c>
      <c r="CS6" s="35" t="str">
        <f t="shared" si="10"/>
        <v>-</v>
      </c>
      <c r="CT6" s="35" t="str">
        <f t="shared" si="10"/>
        <v>-</v>
      </c>
      <c r="CU6" s="35" t="str">
        <f t="shared" si="10"/>
        <v>-</v>
      </c>
      <c r="CV6" s="35">
        <f t="shared" si="10"/>
        <v>55.26</v>
      </c>
      <c r="CW6" s="34" t="str">
        <f>IF(CW7="","",IF(CW7="-","【-】","【"&amp;SUBSTITUTE(TEXT(CW7,"#,##0.00"),"-","△")&amp;"】"))</f>
        <v>【54.84】</v>
      </c>
      <c r="CX6" s="35" t="str">
        <f>IF(CX7="",NA(),CX7)</f>
        <v>-</v>
      </c>
      <c r="CY6" s="35" t="str">
        <f t="shared" ref="CY6:DG6" si="11">IF(CY7="",NA(),CY7)</f>
        <v>-</v>
      </c>
      <c r="CZ6" s="35" t="str">
        <f t="shared" si="11"/>
        <v>-</v>
      </c>
      <c r="DA6" s="35" t="str">
        <f t="shared" si="11"/>
        <v>-</v>
      </c>
      <c r="DB6" s="35">
        <f t="shared" si="11"/>
        <v>84.64</v>
      </c>
      <c r="DC6" s="35" t="str">
        <f t="shared" si="11"/>
        <v>-</v>
      </c>
      <c r="DD6" s="35" t="str">
        <f t="shared" si="11"/>
        <v>-</v>
      </c>
      <c r="DE6" s="35" t="str">
        <f t="shared" si="11"/>
        <v>-</v>
      </c>
      <c r="DF6" s="35" t="str">
        <f t="shared" si="11"/>
        <v>-</v>
      </c>
      <c r="DG6" s="35">
        <f t="shared" si="11"/>
        <v>90.52</v>
      </c>
      <c r="DH6" s="34" t="str">
        <f>IF(DH7="","",IF(DH7="-","【-】","【"&amp;SUBSTITUTE(TEXT(DH7,"#,##0.00"),"-","△")&amp;"】"))</f>
        <v>【86.60】</v>
      </c>
      <c r="DI6" s="35" t="str">
        <f>IF(DI7="",NA(),DI7)</f>
        <v>-</v>
      </c>
      <c r="DJ6" s="35" t="str">
        <f t="shared" ref="DJ6:DR6" si="12">IF(DJ7="",NA(),DJ7)</f>
        <v>-</v>
      </c>
      <c r="DK6" s="35" t="str">
        <f t="shared" si="12"/>
        <v>-</v>
      </c>
      <c r="DL6" s="35" t="str">
        <f t="shared" si="12"/>
        <v>-</v>
      </c>
      <c r="DM6" s="35">
        <f t="shared" si="12"/>
        <v>3.65</v>
      </c>
      <c r="DN6" s="35" t="str">
        <f t="shared" si="12"/>
        <v>-</v>
      </c>
      <c r="DO6" s="35" t="str">
        <f t="shared" si="12"/>
        <v>-</v>
      </c>
      <c r="DP6" s="35" t="str">
        <f t="shared" si="12"/>
        <v>-</v>
      </c>
      <c r="DQ6" s="35" t="str">
        <f t="shared" si="12"/>
        <v>-</v>
      </c>
      <c r="DR6" s="35">
        <f t="shared" si="12"/>
        <v>24.8</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0.02</v>
      </c>
      <c r="EO6" s="34" t="str">
        <f>IF(EO7="","",IF(EO7="-","【-】","【"&amp;SUBSTITUTE(TEXT(EO7,"#,##0.00"),"-","△")&amp;"】"))</f>
        <v>【0.16】</v>
      </c>
    </row>
    <row r="7" spans="1:148" s="36" customFormat="1" x14ac:dyDescent="0.15">
      <c r="A7" s="28"/>
      <c r="B7" s="37">
        <v>2020</v>
      </c>
      <c r="C7" s="37">
        <v>72052</v>
      </c>
      <c r="D7" s="37">
        <v>46</v>
      </c>
      <c r="E7" s="37">
        <v>17</v>
      </c>
      <c r="F7" s="37">
        <v>5</v>
      </c>
      <c r="G7" s="37">
        <v>0</v>
      </c>
      <c r="H7" s="37" t="s">
        <v>96</v>
      </c>
      <c r="I7" s="37" t="s">
        <v>97</v>
      </c>
      <c r="J7" s="37" t="s">
        <v>98</v>
      </c>
      <c r="K7" s="37" t="s">
        <v>99</v>
      </c>
      <c r="L7" s="37" t="s">
        <v>100</v>
      </c>
      <c r="M7" s="37" t="s">
        <v>101</v>
      </c>
      <c r="N7" s="38" t="s">
        <v>102</v>
      </c>
      <c r="O7" s="38">
        <v>72.540000000000006</v>
      </c>
      <c r="P7" s="38">
        <v>29.13</v>
      </c>
      <c r="Q7" s="38">
        <v>78.89</v>
      </c>
      <c r="R7" s="38">
        <v>2838</v>
      </c>
      <c r="S7" s="38">
        <v>60110</v>
      </c>
      <c r="T7" s="38">
        <v>305.32</v>
      </c>
      <c r="U7" s="38">
        <v>196.88</v>
      </c>
      <c r="V7" s="38">
        <v>17429</v>
      </c>
      <c r="W7" s="38">
        <v>20.76</v>
      </c>
      <c r="X7" s="38">
        <v>839.55</v>
      </c>
      <c r="Y7" s="38" t="s">
        <v>102</v>
      </c>
      <c r="Z7" s="38" t="s">
        <v>102</v>
      </c>
      <c r="AA7" s="38" t="s">
        <v>102</v>
      </c>
      <c r="AB7" s="38" t="s">
        <v>102</v>
      </c>
      <c r="AC7" s="38">
        <v>108.34</v>
      </c>
      <c r="AD7" s="38" t="s">
        <v>102</v>
      </c>
      <c r="AE7" s="38" t="s">
        <v>102</v>
      </c>
      <c r="AF7" s="38" t="s">
        <v>102</v>
      </c>
      <c r="AG7" s="38" t="s">
        <v>102</v>
      </c>
      <c r="AH7" s="38">
        <v>103.09</v>
      </c>
      <c r="AI7" s="38">
        <v>104.99</v>
      </c>
      <c r="AJ7" s="38" t="s">
        <v>102</v>
      </c>
      <c r="AK7" s="38" t="s">
        <v>102</v>
      </c>
      <c r="AL7" s="38" t="s">
        <v>102</v>
      </c>
      <c r="AM7" s="38" t="s">
        <v>102</v>
      </c>
      <c r="AN7" s="38">
        <v>0</v>
      </c>
      <c r="AO7" s="38" t="s">
        <v>102</v>
      </c>
      <c r="AP7" s="38" t="s">
        <v>102</v>
      </c>
      <c r="AQ7" s="38" t="s">
        <v>102</v>
      </c>
      <c r="AR7" s="38" t="s">
        <v>102</v>
      </c>
      <c r="AS7" s="38">
        <v>101.24</v>
      </c>
      <c r="AT7" s="38">
        <v>121.19</v>
      </c>
      <c r="AU7" s="38" t="s">
        <v>102</v>
      </c>
      <c r="AV7" s="38" t="s">
        <v>102</v>
      </c>
      <c r="AW7" s="38" t="s">
        <v>102</v>
      </c>
      <c r="AX7" s="38" t="s">
        <v>102</v>
      </c>
      <c r="AY7" s="38">
        <v>18.97</v>
      </c>
      <c r="AZ7" s="38" t="s">
        <v>102</v>
      </c>
      <c r="BA7" s="38" t="s">
        <v>102</v>
      </c>
      <c r="BB7" s="38" t="s">
        <v>102</v>
      </c>
      <c r="BC7" s="38" t="s">
        <v>102</v>
      </c>
      <c r="BD7" s="38">
        <v>37.24</v>
      </c>
      <c r="BE7" s="38">
        <v>32.799999999999997</v>
      </c>
      <c r="BF7" s="38" t="s">
        <v>102</v>
      </c>
      <c r="BG7" s="38" t="s">
        <v>102</v>
      </c>
      <c r="BH7" s="38" t="s">
        <v>102</v>
      </c>
      <c r="BI7" s="38" t="s">
        <v>102</v>
      </c>
      <c r="BJ7" s="38">
        <v>154.75</v>
      </c>
      <c r="BK7" s="38" t="s">
        <v>102</v>
      </c>
      <c r="BL7" s="38" t="s">
        <v>102</v>
      </c>
      <c r="BM7" s="38" t="s">
        <v>102</v>
      </c>
      <c r="BN7" s="38" t="s">
        <v>102</v>
      </c>
      <c r="BO7" s="38">
        <v>783.8</v>
      </c>
      <c r="BP7" s="38">
        <v>832.52</v>
      </c>
      <c r="BQ7" s="38" t="s">
        <v>102</v>
      </c>
      <c r="BR7" s="38" t="s">
        <v>102</v>
      </c>
      <c r="BS7" s="38" t="s">
        <v>102</v>
      </c>
      <c r="BT7" s="38" t="s">
        <v>102</v>
      </c>
      <c r="BU7" s="38">
        <v>94.53</v>
      </c>
      <c r="BV7" s="38" t="s">
        <v>102</v>
      </c>
      <c r="BW7" s="38" t="s">
        <v>102</v>
      </c>
      <c r="BX7" s="38" t="s">
        <v>102</v>
      </c>
      <c r="BY7" s="38" t="s">
        <v>102</v>
      </c>
      <c r="BZ7" s="38">
        <v>68.11</v>
      </c>
      <c r="CA7" s="38">
        <v>60.94</v>
      </c>
      <c r="CB7" s="38" t="s">
        <v>102</v>
      </c>
      <c r="CC7" s="38" t="s">
        <v>102</v>
      </c>
      <c r="CD7" s="38" t="s">
        <v>102</v>
      </c>
      <c r="CE7" s="38" t="s">
        <v>102</v>
      </c>
      <c r="CF7" s="38">
        <v>150.4</v>
      </c>
      <c r="CG7" s="38" t="s">
        <v>102</v>
      </c>
      <c r="CH7" s="38" t="s">
        <v>102</v>
      </c>
      <c r="CI7" s="38" t="s">
        <v>102</v>
      </c>
      <c r="CJ7" s="38" t="s">
        <v>102</v>
      </c>
      <c r="CK7" s="38">
        <v>222.41</v>
      </c>
      <c r="CL7" s="38">
        <v>253.04</v>
      </c>
      <c r="CM7" s="38" t="s">
        <v>102</v>
      </c>
      <c r="CN7" s="38" t="s">
        <v>102</v>
      </c>
      <c r="CO7" s="38" t="s">
        <v>102</v>
      </c>
      <c r="CP7" s="38" t="s">
        <v>102</v>
      </c>
      <c r="CQ7" s="38">
        <v>55.44</v>
      </c>
      <c r="CR7" s="38" t="s">
        <v>102</v>
      </c>
      <c r="CS7" s="38" t="s">
        <v>102</v>
      </c>
      <c r="CT7" s="38" t="s">
        <v>102</v>
      </c>
      <c r="CU7" s="38" t="s">
        <v>102</v>
      </c>
      <c r="CV7" s="38">
        <v>55.26</v>
      </c>
      <c r="CW7" s="38">
        <v>54.84</v>
      </c>
      <c r="CX7" s="38" t="s">
        <v>102</v>
      </c>
      <c r="CY7" s="38" t="s">
        <v>102</v>
      </c>
      <c r="CZ7" s="38" t="s">
        <v>102</v>
      </c>
      <c r="DA7" s="38" t="s">
        <v>102</v>
      </c>
      <c r="DB7" s="38">
        <v>84.64</v>
      </c>
      <c r="DC7" s="38" t="s">
        <v>102</v>
      </c>
      <c r="DD7" s="38" t="s">
        <v>102</v>
      </c>
      <c r="DE7" s="38" t="s">
        <v>102</v>
      </c>
      <c r="DF7" s="38" t="s">
        <v>102</v>
      </c>
      <c r="DG7" s="38">
        <v>90.52</v>
      </c>
      <c r="DH7" s="38">
        <v>86.6</v>
      </c>
      <c r="DI7" s="38" t="s">
        <v>102</v>
      </c>
      <c r="DJ7" s="38" t="s">
        <v>102</v>
      </c>
      <c r="DK7" s="38" t="s">
        <v>102</v>
      </c>
      <c r="DL7" s="38" t="s">
        <v>102</v>
      </c>
      <c r="DM7" s="38">
        <v>3.65</v>
      </c>
      <c r="DN7" s="38" t="s">
        <v>102</v>
      </c>
      <c r="DO7" s="38" t="s">
        <v>102</v>
      </c>
      <c r="DP7" s="38" t="s">
        <v>102</v>
      </c>
      <c r="DQ7" s="38" t="s">
        <v>102</v>
      </c>
      <c r="DR7" s="38">
        <v>24.8</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0.02</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2022-01-27T07:43:16Z</cp:lastPrinted>
  <dcterms:created xsi:type="dcterms:W3CDTF">2021-12-03T07:29:52Z</dcterms:created>
  <dcterms:modified xsi:type="dcterms:W3CDTF">2022-01-27T07:43:18Z</dcterms:modified>
  <cp:category/>
</cp:coreProperties>
</file>