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5白河市\"/>
    </mc:Choice>
  </mc:AlternateContent>
  <workbookProtection workbookAlgorithmName="SHA-512" workbookHashValue="6uvAobdhcPeJLBIMSiXlVnytIMQ1tMRs+i5bgWsoy+iza2d/ZnIwEuZ6FusVqIODNsTRrjpuLW5wK40YHre39Q==" workbookSaltValue="n8QsrPWbfnALW25hstwaSQ=="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D12" i="5" l="1"/>
  <c r="DS11" i="5"/>
  <c r="EB10" i="5"/>
  <c r="DR10" i="5"/>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G6" i="5"/>
  <c r="EC12" i="5" s="1"/>
  <c r="EF6" i="5"/>
  <c r="NX81" i="4"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HL80" i="4" s="1"/>
  <c r="DO6" i="5"/>
  <c r="DP11" i="5" s="1"/>
  <c r="DN6" i="5"/>
  <c r="DM6" i="5"/>
  <c r="DI12" i="5" s="1"/>
  <c r="DL6" i="5"/>
  <c r="DB81" i="4"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CM11" i="5" s="1"/>
  <c r="CK6" i="5"/>
  <c r="CL11" i="5" s="1"/>
  <c r="CJ6" i="5"/>
  <c r="KZ55" i="4" s="1"/>
  <c r="CI6" i="5"/>
  <c r="CJ11" i="5" s="1"/>
  <c r="CH6" i="5"/>
  <c r="CI11" i="5" s="1"/>
  <c r="CG6" i="5"/>
  <c r="CF6" i="5"/>
  <c r="CB12" i="5" s="1"/>
  <c r="CE6" i="5"/>
  <c r="CA12" i="5" s="1"/>
  <c r="CD6" i="5"/>
  <c r="BZ12" i="5" s="1"/>
  <c r="CC6" i="5"/>
  <c r="BY12" i="5" s="1"/>
  <c r="CB6" i="5"/>
  <c r="BX12" i="5" s="1"/>
  <c r="CA6" i="5"/>
  <c r="CB11" i="5" s="1"/>
  <c r="BZ6" i="5"/>
  <c r="CA11" i="5" s="1"/>
  <c r="BY6" i="5"/>
  <c r="BZ11" i="5" s="1"/>
  <c r="BX6" i="5"/>
  <c r="FL55" i="4" s="1"/>
  <c r="BW6" i="5"/>
  <c r="BX11" i="5" s="1"/>
  <c r="BV6" i="5"/>
  <c r="BU6" i="5"/>
  <c r="BQ12" i="5" s="1"/>
  <c r="BT6" i="5"/>
  <c r="BP12" i="5" s="1"/>
  <c r="BS6" i="5"/>
  <c r="BO12" i="5" s="1"/>
  <c r="BR6" i="5"/>
  <c r="BN12" i="5" s="1"/>
  <c r="BQ6" i="5"/>
  <c r="BM12" i="5" s="1"/>
  <c r="BP6" i="5"/>
  <c r="CZ55" i="4" s="1"/>
  <c r="BO6" i="5"/>
  <c r="BP11" i="5" s="1"/>
  <c r="BN6" i="5"/>
  <c r="BO11" i="5" s="1"/>
  <c r="BM6" i="5"/>
  <c r="BN11" i="5" s="1"/>
  <c r="BL6" i="5"/>
  <c r="X55" i="4" s="1"/>
  <c r="BK6" i="5"/>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C90" i="4"/>
  <c r="RA81" i="4"/>
  <c r="PZ81" i="4"/>
  <c r="OY81" i="4"/>
  <c r="MW81" i="4"/>
  <c r="KO81" i="4"/>
  <c r="JN81" i="4"/>
  <c r="IM81" i="4"/>
  <c r="HL81" i="4"/>
  <c r="GK81" i="4"/>
  <c r="EC81" i="4"/>
  <c r="CA81" i="4"/>
  <c r="AZ81" i="4"/>
  <c r="Y81" i="4"/>
  <c r="RA80" i="4"/>
  <c r="PZ80" i="4"/>
  <c r="OY80" i="4"/>
  <c r="NX80" i="4"/>
  <c r="MW80" i="4"/>
  <c r="KO80" i="4"/>
  <c r="JN80" i="4"/>
  <c r="IM80" i="4"/>
  <c r="GK80" i="4"/>
  <c r="EC80" i="4"/>
  <c r="DB80" i="4"/>
  <c r="CA80" i="4"/>
  <c r="AZ80" i="4"/>
  <c r="Y80" i="4"/>
  <c r="RA79" i="4"/>
  <c r="PZ79" i="4"/>
  <c r="OY79" i="4"/>
  <c r="NX79" i="4"/>
  <c r="MW79" i="4"/>
  <c r="KO79" i="4"/>
  <c r="JN79" i="4"/>
  <c r="IM79" i="4"/>
  <c r="HL79" i="4"/>
  <c r="GK79" i="4"/>
  <c r="EC79" i="4"/>
  <c r="DB79" i="4"/>
  <c r="CA79" i="4"/>
  <c r="AZ79" i="4"/>
  <c r="Y79" i="4"/>
  <c r="RH56" i="4"/>
  <c r="QN56" i="4"/>
  <c r="OZ56" i="4"/>
  <c r="OF56" i="4"/>
  <c r="MN56" i="4"/>
  <c r="LT56" i="4"/>
  <c r="KZ56" i="4"/>
  <c r="KF56" i="4"/>
  <c r="JL56" i="4"/>
  <c r="GZ56" i="4"/>
  <c r="GF56" i="4"/>
  <c r="FL56" i="4"/>
  <c r="CZ56" i="4"/>
  <c r="CF56" i="4"/>
  <c r="BL56" i="4"/>
  <c r="AR56" i="4"/>
  <c r="X56" i="4"/>
  <c r="RH55" i="4"/>
  <c r="PT55" i="4"/>
  <c r="OZ55" i="4"/>
  <c r="OF55" i="4"/>
  <c r="MN55" i="4"/>
  <c r="LT55" i="4"/>
  <c r="KF55" i="4"/>
  <c r="JL55" i="4"/>
  <c r="HT55" i="4"/>
  <c r="GZ55" i="4"/>
  <c r="GF55" i="4"/>
  <c r="ER55" i="4"/>
  <c r="CF55" i="4"/>
  <c r="BL55" i="4"/>
  <c r="AR55" i="4"/>
  <c r="RH54" i="4"/>
  <c r="QN54" i="4"/>
  <c r="PT54" i="4"/>
  <c r="OZ54" i="4"/>
  <c r="OF54" i="4"/>
  <c r="MN54" i="4"/>
  <c r="LT54" i="4"/>
  <c r="KZ54" i="4"/>
  <c r="KF54" i="4"/>
  <c r="JL54" i="4"/>
  <c r="HT54" i="4"/>
  <c r="GZ54" i="4"/>
  <c r="GF54" i="4"/>
  <c r="FL54" i="4"/>
  <c r="ER54" i="4"/>
  <c r="CZ54" i="4"/>
  <c r="CF54" i="4"/>
  <c r="BL54" i="4"/>
  <c r="AR54" i="4"/>
  <c r="X54" i="4"/>
  <c r="RH33" i="4"/>
  <c r="QN33" i="4"/>
  <c r="OZ33" i="4"/>
  <c r="OF33" i="4"/>
  <c r="MN33" i="4"/>
  <c r="LT33" i="4"/>
  <c r="KZ33" i="4"/>
  <c r="KF33" i="4"/>
  <c r="JL33" i="4"/>
  <c r="GZ33" i="4"/>
  <c r="GF33" i="4"/>
  <c r="FL33" i="4"/>
  <c r="CZ33" i="4"/>
  <c r="CF33" i="4"/>
  <c r="BL33" i="4"/>
  <c r="AR33" i="4"/>
  <c r="X33" i="4"/>
  <c r="RH32" i="4"/>
  <c r="PT32" i="4"/>
  <c r="OZ32" i="4"/>
  <c r="OF32" i="4"/>
  <c r="MN32" i="4"/>
  <c r="LT32" i="4"/>
  <c r="KF32" i="4"/>
  <c r="JL32" i="4"/>
  <c r="HT32" i="4"/>
  <c r="GZ32" i="4"/>
  <c r="GF32" i="4"/>
  <c r="ER32" i="4"/>
  <c r="CF32" i="4"/>
  <c r="BL32" i="4"/>
  <c r="AR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PT33" i="4"/>
  <c r="PT56" i="4"/>
  <c r="V10" i="5"/>
  <c r="AF10" i="5"/>
  <c r="AJ10" i="5"/>
  <c r="AT10" i="5"/>
  <c r="BD10" i="5"/>
  <c r="BN10" i="5"/>
  <c r="BX10" i="5"/>
  <c r="CB10" i="5"/>
  <c r="CL10" i="5"/>
  <c r="CV10" i="5"/>
  <c r="DF10" i="5"/>
  <c r="DP10" i="5"/>
  <c r="DT10" i="5"/>
  <c r="ED10" i="5"/>
  <c r="AG11" i="5"/>
  <c r="BE11" i="5"/>
  <c r="BY11" i="5"/>
  <c r="CW11" i="5"/>
  <c r="DQ11" i="5"/>
  <c r="DH12" i="5"/>
  <c r="EB12" i="5"/>
  <c r="CZ32" i="4"/>
  <c r="KZ32" i="4"/>
  <c r="HT33" i="4"/>
  <c r="ER56" i="4"/>
  <c r="HT56" i="4"/>
  <c r="W10" i="5"/>
  <c r="AG10" i="5"/>
  <c r="AQ10" i="5"/>
  <c r="AU10" i="5"/>
  <c r="BE10" i="5"/>
  <c r="BO10" i="5"/>
  <c r="BY10" i="5"/>
  <c r="CI10" i="5"/>
  <c r="CM10" i="5"/>
  <c r="CW10" i="5"/>
  <c r="DG10" i="5"/>
  <c r="DQ10" i="5"/>
  <c r="EA10" i="5"/>
  <c r="EE10" i="5"/>
  <c r="BB10" i="5"/>
  <c r="BF10" i="5"/>
  <c r="CT10" i="5"/>
  <c r="CX10" i="5"/>
  <c r="U11" i="5"/>
  <c r="BM11" i="5"/>
  <c r="BQ11" i="5"/>
  <c r="CK11"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<sst xmlns="http://schemas.openxmlformats.org/spreadsheetml/2006/main" count="262" uniqueCount="107">
  <si>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</si>
  <si>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</si>
  <si>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</si>
  <si>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</si>
  <si>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</si>
  <si>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</si>
  <si>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</si>
  <si>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</si>
  <si>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</si>
  <si>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</si>
  <si>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</si>
  <si>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</si>
  <si>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</si>
  <si>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</si>
  <si>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</si>
  <si>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</si>
  <si>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</si>
  <si>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</si>
  <si>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</si>
  <si>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</si>
  <si>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</si>
  <si>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</si>
  <si>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</si>
  <si>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</si>
  <si>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</si>
  <si>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</si>
  <si>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</si>
  <si>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</si>
  <si>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</si>
  <si>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</si>
  <si>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</si>
  <si>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</si>
  <si>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</si>
  <si>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</si>
  <si>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</si>
  <si>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</si>
  <si>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</si>
  <si>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</si>
  <si>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</si>
  <si>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</si>
  <si>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</si>
  <si>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</si>
  <si>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</si>
  <si>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</si>
  <si>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</si>
  <si>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</si>
  <si>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</si>
  <si>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</si>
  <si>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</si>
  <si>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</si>
  <si>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</si>
  <si>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</si>
  <si>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</si>
  <si>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</si>
  <si>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</si>
  <si>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</si>
  <si>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</si>
  <si>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</si>
  <si>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</si>
  <si>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</si>
  <si>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</si>
  <si>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</si>
  <si>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</si>
  <si>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</si>
  <si>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</si>
  <si>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</si>
  <si>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</si>
  <si>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</si>
  <si>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</si>
  <si>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</si>
  <si>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</si>
  <si>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</si>
  <si>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</si>
  <si>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</si>
  <si>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</si>
  <si>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</si>
  <si>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</si>
  <si>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</si>
  <si>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</si>
  <si>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</si>
  <si>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</si>
  <si>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</si>
  <si>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</si>
  <si>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</si>
  <si>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</si>
  <si>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</si>
  <si>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</si>
  <si>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</si>
  <si>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</si>
  <si>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</si>
  <si>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</si>
  <si>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</si>
  <si>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</si>
  <si>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</si>
  <si>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</si>
  <si>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</si>
  <si>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</si>
  <si>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</si>
  <si>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</si>
  <si>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</si>
  <si>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</si>
  <si>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</si>
  <si>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</si>
  <si>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</si>
  <si>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①有形固定資産減価償却率は増加傾向であるが類似団体と比較すると低い状況である。
②管路更新経年化率③管路更新率は、管路更新を実施していないため指標は無い。
</t>
    <phoneticPr fontId="5"/>
  </si>
  <si>
    <t>　経営の健全性については、収支不足額を一般会計からの補助金で補填することで、保たれている現状である。
　今後は、現在の契約水量の維持を図りつつ、一般施策と協調しながら、新たな給水先の確保や契約水量の増加を図り、給水収益向上に努める。
　また、経営基盤強化のために、効率的な事業運営に努める。
　　</t>
    <rPh sb="1" eb="3">
      <t>ケイエイ</t>
    </rPh>
    <rPh sb="4" eb="6">
      <t>ケンゼン</t>
    </rPh>
    <rPh sb="6" eb="7">
      <t>セイ</t>
    </rPh>
    <rPh sb="38" eb="39">
      <t>タモ</t>
    </rPh>
    <rPh sb="44" eb="46">
      <t>ゲンジョウ</t>
    </rPh>
    <rPh sb="52" eb="54">
      <t>コンゴ</t>
    </rPh>
    <rPh sb="56" eb="58">
      <t>ゲンザイ</t>
    </rPh>
    <rPh sb="59" eb="61">
      <t>ケイヤク</t>
    </rPh>
    <rPh sb="61" eb="63">
      <t>スイリョウ</t>
    </rPh>
    <rPh sb="64" eb="66">
      <t>イジ</t>
    </rPh>
    <rPh sb="67" eb="68">
      <t>ハカ</t>
    </rPh>
    <rPh sb="72" eb="74">
      <t>イッパン</t>
    </rPh>
    <rPh sb="94" eb="96">
      <t>ケイヤク</t>
    </rPh>
    <rPh sb="96" eb="98">
      <t>スイリョウ</t>
    </rPh>
    <rPh sb="99" eb="101">
      <t>ゾウカ</t>
    </rPh>
    <rPh sb="102" eb="103">
      <t>ハカ</t>
    </rPh>
    <rPh sb="105" eb="107">
      <t>キュウスイ</t>
    </rPh>
    <rPh sb="107" eb="109">
      <t>シュウエキ</t>
    </rPh>
    <rPh sb="109" eb="111">
      <t>コウジョウ</t>
    </rPh>
    <rPh sb="112" eb="113">
      <t>ツト</t>
    </rPh>
    <rPh sb="121" eb="123">
      <t>ケイエイ</t>
    </rPh>
    <rPh sb="123" eb="125">
      <t>キバン</t>
    </rPh>
    <rPh sb="125" eb="127">
      <t>キョウカ</t>
    </rPh>
    <rPh sb="132" eb="135">
      <t>コウリツテキ</t>
    </rPh>
    <rPh sb="136" eb="138">
      <t>ジギョウ</t>
    </rPh>
    <rPh sb="138" eb="140">
      <t>ウンエイ</t>
    </rPh>
    <rPh sb="141" eb="142">
      <t>ツト</t>
    </rPh>
    <phoneticPr fontId="5"/>
  </si>
  <si>
    <t xml:space="preserve">　本市、工業用水道事業の経営は、給水先事業所の使用水量が少なく、大幅な給水収益が見込めない状況であり、収支不足額を一般会計からの補助金で補填している。
①経常収支比率、②累積欠損金比率は補助金の補填により、①経常収支比率は100％を保ち、累積欠損金は出ていない。
③流動比率は100％を下回り、④企業債残高対給水収益比率は極めて高く、負債の状況である。
⑤料金回収率は100％を下回り、⑥給水原価は類似団体と比較すると極めて高い。
⑦施設利用率及び⑧契約率は極めて低いことから、非効率な施設稼働状況となっている。
</t>
    <rPh sb="21" eb="22">
      <t>ショ</t>
    </rPh>
    <rPh sb="33" eb="34">
      <t>ハバ</t>
    </rPh>
    <rPh sb="35" eb="37">
      <t>キュウスイ</t>
    </rPh>
    <rPh sb="79" eb="81">
      <t>ケイジョウ</t>
    </rPh>
    <rPh sb="99" eb="101">
      <t>ホテン</t>
    </rPh>
    <rPh sb="106" eb="108">
      <t>ケイジョウ</t>
    </rPh>
    <rPh sb="108" eb="110">
      <t>シュウシ</t>
    </rPh>
    <rPh sb="110" eb="112">
      <t>ヒリツ</t>
    </rPh>
    <rPh sb="118" eb="119">
      <t>タモ</t>
    </rPh>
    <rPh sb="121" eb="123">
      <t>ルイセキ</t>
    </rPh>
    <rPh sb="123" eb="125">
      <t>ケッソン</t>
    </rPh>
    <rPh sb="125" eb="126">
      <t>キン</t>
    </rPh>
    <rPh sb="127" eb="128">
      <t>デ</t>
    </rPh>
    <rPh sb="154" eb="156">
      <t>ザンダカ</t>
    </rPh>
    <rPh sb="156" eb="157">
      <t>タイ</t>
    </rPh>
    <rPh sb="252" eb="254">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</si>
</sst>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28.95</c:v>
                </c:pt>
                <c:pt idx="1">
                  <c:v>31.27</c:v>
                </c:pt>
                <c:pt idx="2">
                  <c:v>33.58</c:v>
                </c:pt>
                <c:pt idx="3">
                  <c:v>35.75</c:v>
                </c:pt>
                <c:pt idx="4">
                  <c:v>37.93</c:v>
                </c:pt>
              </c:numCache>
            </c:numRef>
          </c:val>
          <c:extLst>
            <c:ext xmlns:c16="http://schemas.microsoft.com/office/drawing/2014/chart" uri="{C3380CC4-5D6E-409C-BE32-E72D297353CC}">
              <c16:uniqueId val="{00000000-E251-479C-AEBC-9A4805249E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E251-479C-AEBC-9A4805249E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F5-4CF7-95AE-2277F7C0146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ADF5-4CF7-95AE-2277F7C0146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CC-448A-A466-F47E62954E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94CC-448A-A466-F47E62954E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8C-42E0-AB38-2C5827808A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498C-42E0-AB38-2C5827808A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65-4BCE-BBD2-9E0D5D8592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E765-4BCE-BBD2-9E0D5D85928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82.53</c:v>
                </c:pt>
                <c:pt idx="1">
                  <c:v>71.69</c:v>
                </c:pt>
                <c:pt idx="2">
                  <c:v>40.96</c:v>
                </c:pt>
                <c:pt idx="3">
                  <c:v>46.65</c:v>
                </c:pt>
                <c:pt idx="4">
                  <c:v>53.98</c:v>
                </c:pt>
              </c:numCache>
            </c:numRef>
          </c:val>
          <c:extLst>
            <c:ext xmlns:c16="http://schemas.microsoft.com/office/drawing/2014/chart" uri="{C3380CC4-5D6E-409C-BE32-E72D297353CC}">
              <c16:uniqueId val="{00000000-D11D-47AF-BDD3-E29FB3D569C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D11D-47AF-BDD3-E29FB3D569C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15542.26</c:v>
                </c:pt>
                <c:pt idx="1">
                  <c:v>12072.17</c:v>
                </c:pt>
                <c:pt idx="2">
                  <c:v>10322.64</c:v>
                </c:pt>
                <c:pt idx="3">
                  <c:v>9275.07</c:v>
                </c:pt>
                <c:pt idx="4">
                  <c:v>8649.76</c:v>
                </c:pt>
              </c:numCache>
            </c:numRef>
          </c:val>
          <c:extLst>
            <c:ext xmlns:c16="http://schemas.microsoft.com/office/drawing/2014/chart" uri="{C3380CC4-5D6E-409C-BE32-E72D297353CC}">
              <c16:uniqueId val="{00000000-93EA-4917-B78E-68E7FF3AE1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93EA-4917-B78E-68E7FF3AE1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10.99</c:v>
                </c:pt>
                <c:pt idx="1">
                  <c:v>12.78</c:v>
                </c:pt>
                <c:pt idx="2">
                  <c:v>14.73</c:v>
                </c:pt>
                <c:pt idx="3">
                  <c:v>16.79</c:v>
                </c:pt>
                <c:pt idx="4">
                  <c:v>16</c:v>
                </c:pt>
              </c:numCache>
            </c:numRef>
          </c:val>
          <c:extLst>
            <c:ext xmlns:c16="http://schemas.microsoft.com/office/drawing/2014/chart" uri="{C3380CC4-5D6E-409C-BE32-E72D297353CC}">
              <c16:uniqueId val="{00000000-7600-4CF1-8A60-96F0C9A005C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7600-4CF1-8A60-96F0C9A005C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606.91999999999996</c:v>
                </c:pt>
                <c:pt idx="1">
                  <c:v>510.61</c:v>
                </c:pt>
                <c:pt idx="2">
                  <c:v>494.45</c:v>
                </c:pt>
                <c:pt idx="3">
                  <c:v>404.2</c:v>
                </c:pt>
                <c:pt idx="4">
                  <c:v>468.31</c:v>
                </c:pt>
              </c:numCache>
            </c:numRef>
          </c:val>
          <c:extLst>
            <c:ext xmlns:c16="http://schemas.microsoft.com/office/drawing/2014/chart" uri="{C3380CC4-5D6E-409C-BE32-E72D297353CC}">
              <c16:uniqueId val="{00000000-71FE-4A1C-8A85-0F79D0AE59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71FE-4A1C-8A85-0F79D0AE59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4.28</c:v>
                </c:pt>
                <c:pt idx="1">
                  <c:v>5.73</c:v>
                </c:pt>
                <c:pt idx="2">
                  <c:v>5.75</c:v>
                </c:pt>
                <c:pt idx="3">
                  <c:v>6.67</c:v>
                </c:pt>
                <c:pt idx="4">
                  <c:v>7.77</c:v>
                </c:pt>
              </c:numCache>
            </c:numRef>
          </c:val>
          <c:extLst>
            <c:ext xmlns:c16="http://schemas.microsoft.com/office/drawing/2014/chart" uri="{C3380CC4-5D6E-409C-BE32-E72D297353CC}">
              <c16:uniqueId val="{00000000-0D17-4BBA-B41C-963E4440DF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0D17-4BBA-B41C-963E4440DF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5.67</c:v>
                </c:pt>
                <c:pt idx="1">
                  <c:v>5.67</c:v>
                </c:pt>
                <c:pt idx="2">
                  <c:v>5.67</c:v>
                </c:pt>
                <c:pt idx="3">
                  <c:v>5.67</c:v>
                </c:pt>
                <c:pt idx="4">
                  <c:v>5.67</c:v>
                </c:pt>
              </c:numCache>
            </c:numRef>
          </c:val>
          <c:extLst>
            <c:ext xmlns:c16="http://schemas.microsoft.com/office/drawing/2014/chart" uri="{C3380CC4-5D6E-409C-BE32-E72D297353CC}">
              <c16:uniqueId val="{00000000-B72D-4B88-A335-D6AB0D1A75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B72D-4B88-A335-D6AB0D1A75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R7" zoomScale="90" zoomScaleNormal="90" workbookViewId="0">
      <selection activeCell="SM16" sqref="SM16:TA4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2">
      <c r="A5" s="2"/>
      <c r="B5" s="70" t="str">
        <f>データ!H7</f>
        <v>福島県　白河市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2">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6000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466</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2">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2">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22.1</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3</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340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2">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2">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2">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2">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2">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2">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2">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2">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2">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2">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2">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2">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2">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2">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2">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2">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2">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100</v>
      </c>
      <c r="Y32" s="129"/>
      <c r="Z32" s="129"/>
      <c r="AA32" s="129"/>
      <c r="AB32" s="129"/>
      <c r="AC32" s="129"/>
      <c r="AD32" s="129"/>
      <c r="AE32" s="129"/>
      <c r="AF32" s="129"/>
      <c r="AG32" s="129"/>
      <c r="AH32" s="129"/>
      <c r="AI32" s="129"/>
      <c r="AJ32" s="129"/>
      <c r="AK32" s="129"/>
      <c r="AL32" s="129"/>
      <c r="AM32" s="129"/>
      <c r="AN32" s="129"/>
      <c r="AO32" s="129"/>
      <c r="AP32" s="129"/>
      <c r="AQ32" s="130"/>
      <c r="AR32" s="128">
        <f>データ!U6</f>
        <v>100</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100</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100</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100</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82.53</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71.69</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40.96</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46.65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53.98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15542.26</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12072.17</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10322.64</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9275.07</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8649.76</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2">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120</v>
      </c>
      <c r="Y33" s="129"/>
      <c r="Z33" s="129"/>
      <c r="AA33" s="129"/>
      <c r="AB33" s="129"/>
      <c r="AC33" s="129"/>
      <c r="AD33" s="129"/>
      <c r="AE33" s="129"/>
      <c r="AF33" s="129"/>
      <c r="AG33" s="129"/>
      <c r="AH33" s="129"/>
      <c r="AI33" s="129"/>
      <c r="AJ33" s="129"/>
      <c r="AK33" s="129"/>
      <c r="AL33" s="129"/>
      <c r="AM33" s="129"/>
      <c r="AN33" s="129"/>
      <c r="AO33" s="129"/>
      <c r="AP33" s="129"/>
      <c r="AQ33" s="130"/>
      <c r="AR33" s="128">
        <f>データ!Z6</f>
        <v>113.67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110.79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108.76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110.19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115.82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118.97</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121.15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125.8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132.55000000000001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549.77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730.25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868.31</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732.52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819.73</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536.28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514.66</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504.81</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498.01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490.39</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2">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2">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2">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2">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2">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2">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2">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2">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2">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2">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2">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2">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2">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2">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2">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2">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10.99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12.78</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14.73</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16.79</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16</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606.91999999999996</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510.61</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494.45</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404.2</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468.31</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4.28</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5.73</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5.75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6.67</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7.77</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5.67</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5.67</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5.67</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5.67</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5.67</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2">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100.54</v>
      </c>
      <c r="Y56" s="129"/>
      <c r="Z56" s="129"/>
      <c r="AA56" s="129"/>
      <c r="AB56" s="129"/>
      <c r="AC56" s="129"/>
      <c r="AD56" s="129"/>
      <c r="AE56" s="129"/>
      <c r="AF56" s="129"/>
      <c r="AG56" s="129"/>
      <c r="AH56" s="129"/>
      <c r="AI56" s="129"/>
      <c r="AJ56" s="129"/>
      <c r="AK56" s="129"/>
      <c r="AL56" s="129"/>
      <c r="AM56" s="129"/>
      <c r="AN56" s="129"/>
      <c r="AO56" s="129"/>
      <c r="AP56" s="129"/>
      <c r="AQ56" s="130"/>
      <c r="AR56" s="128">
        <f>データ!BR6</f>
        <v>95.99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94.91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90.22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42.19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44.55</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47.36</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49.94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50.56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35.54</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35.24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35.22</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34.92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34.19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50.81</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50.28</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51.42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50.9</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49.05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2">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2">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2">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2">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2">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2">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2">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2">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2">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2">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2">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2">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2">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2">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2">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2">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2">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2">
      <c r="A79" s="2"/>
      <c r="B79" s="26"/>
      <c r="C79" s="2"/>
      <c r="D79" s="2"/>
      <c r="E79" s="2"/>
      <c r="F79" s="2"/>
      <c r="G79" s="2"/>
      <c r="H79" s="2"/>
      <c r="I79" s="2"/>
      <c r="J79" s="28"/>
      <c r="K79" s="29"/>
      <c r="L79" s="146"/>
      <c r="M79" s="146"/>
      <c r="N79" s="146"/>
      <c r="O79" s="146"/>
      <c r="P79" s="146"/>
      <c r="Q79" s="146"/>
      <c r="R79" s="146"/>
      <c r="S79" s="146"/>
      <c r="T79" s="146"/>
      <c r="U79" s="146"/>
      <c r="V79" s="146"/>
      <c r="W79" s="146"/>
      <c r="X79" s="147"/>
      <c r="Y79" s="143" t="str">
        <f>データ!$B$10</f>
        <v>H28</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H29</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H30</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R01</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R02</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9"/>
      <c r="FE79" s="32"/>
      <c r="FF79" s="2"/>
      <c r="FG79" s="2"/>
      <c r="FH79" s="2"/>
      <c r="FI79" s="2"/>
      <c r="FJ79" s="2"/>
      <c r="FK79" s="2"/>
      <c r="FL79" s="2"/>
      <c r="FM79" s="2"/>
      <c r="FN79" s="2"/>
      <c r="FO79" s="2"/>
      <c r="FP79" s="2"/>
      <c r="FQ79" s="2"/>
      <c r="FR79" s="2"/>
      <c r="FS79" s="2"/>
      <c r="FT79" s="2"/>
      <c r="FU79" s="2"/>
      <c r="FV79" s="28"/>
      <c r="FW79" s="29"/>
      <c r="FX79" s="146"/>
      <c r="FY79" s="146"/>
      <c r="FZ79" s="146"/>
      <c r="GA79" s="146"/>
      <c r="GB79" s="146"/>
      <c r="GC79" s="146"/>
      <c r="GD79" s="146"/>
      <c r="GE79" s="146"/>
      <c r="GF79" s="146"/>
      <c r="GG79" s="146"/>
      <c r="GH79" s="146"/>
      <c r="GI79" s="146"/>
      <c r="GJ79" s="147"/>
      <c r="GK79" s="143" t="str">
        <f>データ!$B$10</f>
        <v>H28</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H29</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H30</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R01</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R02</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9"/>
      <c r="LQ79" s="32"/>
      <c r="LR79" s="2"/>
      <c r="LS79" s="2"/>
      <c r="LT79" s="2"/>
      <c r="LU79" s="2"/>
      <c r="LV79" s="2"/>
      <c r="LW79" s="2"/>
      <c r="LX79" s="2"/>
      <c r="LY79" s="2"/>
      <c r="LZ79" s="2"/>
      <c r="MA79" s="2"/>
      <c r="MB79" s="2"/>
      <c r="MC79" s="2"/>
      <c r="MD79" s="2"/>
      <c r="ME79" s="2"/>
      <c r="MF79" s="2"/>
      <c r="MG79" s="2"/>
      <c r="MH79" s="28"/>
      <c r="MI79" s="29"/>
      <c r="MJ79" s="146"/>
      <c r="MK79" s="146"/>
      <c r="ML79" s="146"/>
      <c r="MM79" s="146"/>
      <c r="MN79" s="146"/>
      <c r="MO79" s="146"/>
      <c r="MP79" s="146"/>
      <c r="MQ79" s="146"/>
      <c r="MR79" s="146"/>
      <c r="MS79" s="146"/>
      <c r="MT79" s="146"/>
      <c r="MU79" s="146"/>
      <c r="MV79" s="147"/>
      <c r="MW79" s="143" t="str">
        <f>データ!$B$10</f>
        <v>H28</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H29</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H30</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R01</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R02</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2">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48">
        <f>データ!DD6</f>
        <v>28.95</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31.27</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33.58</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35.75</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37.93</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48">
        <f>データ!DO6</f>
        <v>0</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0</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0</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0</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0</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0</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2">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48">
        <f>データ!DI6</f>
        <v>53.32</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53.4</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53.49</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54.3</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55.32</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48">
        <f>データ!DT6</f>
        <v>3.56</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3.46</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3.28</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4.66</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7.35</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48">
        <f>データ!EE6</f>
        <v>0.06</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0.13</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0.02</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0.06</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0.09</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2">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【76.89】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【59.52】</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【49.06】</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【0.39】</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ZHn+FBESivvfDoW3bvcpN5+rjZi5vDNSF39KmknjdvCoxMCeOwDkqPJBp3HrjxYqCi7R+cADwjB59W6XwGYKFw==" saltValue="aGpxKLtLrr80nXy2SQ8qK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39370078740157483" right="0.39370078740157483" top="0.39370078740157483" bottom="0.39370078740157483" header="0.19685039370078741" footer="0.19685039370078741"/>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2">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2">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2">
      <c r="A6" s="45" t="s">
        <v>86</v>
      </c>
      <c r="B6" s="50"/>
      <c r="C6" s="50"/>
      <c r="D6" s="50"/>
      <c r="E6" s="50"/>
      <c r="F6" s="50"/>
      <c r="G6" s="50"/>
      <c r="H6" s="50"/>
      <c r="I6" s="50"/>
      <c r="J6" s="50"/>
      <c r="K6" s="50"/>
      <c r="L6" s="50"/>
      <c r="M6" s="50"/>
      <c r="N6" s="50"/>
      <c r="O6" s="50"/>
      <c r="P6" s="50"/>
      <c r="Q6" s="51"/>
      <c r="R6" s="50"/>
      <c r="S6" s="50"/>
      <c r="T6" s="52">
        <f t="shared" ref="T6:CE6" si="3">T7</f>
        <v>100</v>
      </c>
      <c r="U6" s="52">
        <f>U7</f>
        <v>100</v>
      </c>
      <c r="V6" s="52">
        <f>V7</f>
        <v>100</v>
      </c>
      <c r="W6" s="52">
        <f>W7</f>
        <v>100</v>
      </c>
      <c r="X6" s="52">
        <f t="shared" si="3"/>
        <v>100</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82.53</v>
      </c>
      <c r="AQ6" s="52">
        <f>AQ7</f>
        <v>71.69</v>
      </c>
      <c r="AR6" s="52">
        <f>AR7</f>
        <v>40.96</v>
      </c>
      <c r="AS6" s="52">
        <f>AS7</f>
        <v>46.65</v>
      </c>
      <c r="AT6" s="52">
        <f t="shared" si="3"/>
        <v>53.98</v>
      </c>
      <c r="AU6" s="52">
        <f t="shared" si="3"/>
        <v>549.77</v>
      </c>
      <c r="AV6" s="52">
        <f t="shared" si="3"/>
        <v>730.25</v>
      </c>
      <c r="AW6" s="52">
        <f t="shared" si="3"/>
        <v>868.31</v>
      </c>
      <c r="AX6" s="52">
        <f t="shared" si="3"/>
        <v>732.52</v>
      </c>
      <c r="AY6" s="52">
        <f t="shared" si="3"/>
        <v>819.73</v>
      </c>
      <c r="AZ6" s="50" t="str">
        <f>IF(AZ7="-","【-】","【"&amp;SUBSTITUTE(TEXT(AZ7,"#,##0.00"),"-","△")&amp;"】")</f>
        <v>【436.32】</v>
      </c>
      <c r="BA6" s="52">
        <f t="shared" si="3"/>
        <v>15542.26</v>
      </c>
      <c r="BB6" s="52">
        <f>BB7</f>
        <v>12072.17</v>
      </c>
      <c r="BC6" s="52">
        <f>BC7</f>
        <v>10322.64</v>
      </c>
      <c r="BD6" s="52">
        <f>BD7</f>
        <v>9275.07</v>
      </c>
      <c r="BE6" s="52">
        <f t="shared" si="3"/>
        <v>8649.76</v>
      </c>
      <c r="BF6" s="52">
        <f t="shared" si="3"/>
        <v>536.28</v>
      </c>
      <c r="BG6" s="52">
        <f t="shared" si="3"/>
        <v>514.66</v>
      </c>
      <c r="BH6" s="52">
        <f t="shared" si="3"/>
        <v>504.81</v>
      </c>
      <c r="BI6" s="52">
        <f t="shared" si="3"/>
        <v>498.01</v>
      </c>
      <c r="BJ6" s="52">
        <f t="shared" si="3"/>
        <v>490.39</v>
      </c>
      <c r="BK6" s="50" t="str">
        <f>IF(BK7="-","【-】","【"&amp;SUBSTITUTE(TEXT(BK7,"#,##0.00"),"-","△")&amp;"】")</f>
        <v>【238.21】</v>
      </c>
      <c r="BL6" s="52">
        <f t="shared" si="3"/>
        <v>10.99</v>
      </c>
      <c r="BM6" s="52">
        <f>BM7</f>
        <v>12.78</v>
      </c>
      <c r="BN6" s="52">
        <f>BN7</f>
        <v>14.73</v>
      </c>
      <c r="BO6" s="52">
        <f>BO7</f>
        <v>16.79</v>
      </c>
      <c r="BP6" s="52">
        <f t="shared" si="3"/>
        <v>16</v>
      </c>
      <c r="BQ6" s="52">
        <f t="shared" si="3"/>
        <v>100.54</v>
      </c>
      <c r="BR6" s="52">
        <f t="shared" si="3"/>
        <v>95.99</v>
      </c>
      <c r="BS6" s="52">
        <f t="shared" si="3"/>
        <v>94.91</v>
      </c>
      <c r="BT6" s="52">
        <f t="shared" si="3"/>
        <v>90.22</v>
      </c>
      <c r="BU6" s="52">
        <f t="shared" si="3"/>
        <v>90.8</v>
      </c>
      <c r="BV6" s="50" t="str">
        <f>IF(BV7="-","【-】","【"&amp;SUBSTITUTE(TEXT(BV7,"#,##0.00"),"-","△")&amp;"】")</f>
        <v>【113.30】</v>
      </c>
      <c r="BW6" s="52">
        <f t="shared" si="3"/>
        <v>606.91999999999996</v>
      </c>
      <c r="BX6" s="52">
        <f>BX7</f>
        <v>510.61</v>
      </c>
      <c r="BY6" s="52">
        <f>BY7</f>
        <v>494.45</v>
      </c>
      <c r="BZ6" s="52">
        <f>BZ7</f>
        <v>404.2</v>
      </c>
      <c r="CA6" s="52">
        <f t="shared" si="3"/>
        <v>468.31</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4.28</v>
      </c>
      <c r="CI6" s="52">
        <f>CI7</f>
        <v>5.73</v>
      </c>
      <c r="CJ6" s="52">
        <f>CJ7</f>
        <v>5.75</v>
      </c>
      <c r="CK6" s="52">
        <f>CK7</f>
        <v>6.67</v>
      </c>
      <c r="CL6" s="52">
        <f t="shared" si="5"/>
        <v>7.77</v>
      </c>
      <c r="CM6" s="52">
        <f t="shared" si="5"/>
        <v>35.54</v>
      </c>
      <c r="CN6" s="52">
        <f t="shared" si="5"/>
        <v>35.24</v>
      </c>
      <c r="CO6" s="52">
        <f t="shared" si="5"/>
        <v>35.22</v>
      </c>
      <c r="CP6" s="52">
        <f t="shared" si="5"/>
        <v>34.92</v>
      </c>
      <c r="CQ6" s="52">
        <f t="shared" si="5"/>
        <v>34.19</v>
      </c>
      <c r="CR6" s="50" t="str">
        <f>IF(CR7="-","【-】","【"&amp;SUBSTITUTE(TEXT(CR7,"#,##0.00"),"-","△")&amp;"】")</f>
        <v>【53.39】</v>
      </c>
      <c r="CS6" s="52">
        <f t="shared" ref="CS6:DB6" si="6">CS7</f>
        <v>5.67</v>
      </c>
      <c r="CT6" s="52">
        <f>CT7</f>
        <v>5.67</v>
      </c>
      <c r="CU6" s="52">
        <f>CU7</f>
        <v>5.67</v>
      </c>
      <c r="CV6" s="52">
        <f>CV7</f>
        <v>5.67</v>
      </c>
      <c r="CW6" s="52">
        <f t="shared" si="6"/>
        <v>5.67</v>
      </c>
      <c r="CX6" s="52">
        <f t="shared" si="6"/>
        <v>50.81</v>
      </c>
      <c r="CY6" s="52">
        <f t="shared" si="6"/>
        <v>50.28</v>
      </c>
      <c r="CZ6" s="52">
        <f t="shared" si="6"/>
        <v>51.42</v>
      </c>
      <c r="DA6" s="52">
        <f t="shared" si="6"/>
        <v>50.9</v>
      </c>
      <c r="DB6" s="52">
        <f t="shared" si="6"/>
        <v>49.05</v>
      </c>
      <c r="DC6" s="50" t="str">
        <f>IF(DC7="-","【-】","【"&amp;SUBSTITUTE(TEXT(DC7,"#,##0.00"),"-","△")&amp;"】")</f>
        <v>【76.89】</v>
      </c>
      <c r="DD6" s="52">
        <f t="shared" ref="DD6:DM6" si="7">DD7</f>
        <v>28.95</v>
      </c>
      <c r="DE6" s="52">
        <f>DE7</f>
        <v>31.27</v>
      </c>
      <c r="DF6" s="52">
        <f>DF7</f>
        <v>33.58</v>
      </c>
      <c r="DG6" s="52">
        <f>DG7</f>
        <v>35.75</v>
      </c>
      <c r="DH6" s="52">
        <f t="shared" si="7"/>
        <v>37.93</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2">
      <c r="A7"/>
      <c r="B7" s="54" t="s">
        <v>87</v>
      </c>
      <c r="C7" s="54" t="s">
        <v>88</v>
      </c>
      <c r="D7" s="54" t="s">
        <v>89</v>
      </c>
      <c r="E7" s="54" t="s">
        <v>90</v>
      </c>
      <c r="F7" s="54" t="s">
        <v>91</v>
      </c>
      <c r="G7" s="54" t="s">
        <v>92</v>
      </c>
      <c r="H7" s="54" t="s">
        <v>93</v>
      </c>
      <c r="I7" s="54" t="s">
        <v>94</v>
      </c>
      <c r="J7" s="54" t="s">
        <v>95</v>
      </c>
      <c r="K7" s="55">
        <v>6000</v>
      </c>
      <c r="L7" s="54" t="s">
        <v>96</v>
      </c>
      <c r="M7" s="55">
        <v>1</v>
      </c>
      <c r="N7" s="55">
        <v>466</v>
      </c>
      <c r="O7" s="56" t="s">
        <v>97</v>
      </c>
      <c r="P7" s="56">
        <v>22.1</v>
      </c>
      <c r="Q7" s="55">
        <v>3</v>
      </c>
      <c r="R7" s="55">
        <v>340</v>
      </c>
      <c r="S7" s="54" t="s">
        <v>98</v>
      </c>
      <c r="T7" s="57">
        <v>100</v>
      </c>
      <c r="U7" s="57">
        <v>100</v>
      </c>
      <c r="V7" s="57">
        <v>100</v>
      </c>
      <c r="W7" s="57">
        <v>100</v>
      </c>
      <c r="X7" s="57">
        <v>100</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82.53</v>
      </c>
      <c r="AQ7" s="57">
        <v>71.69</v>
      </c>
      <c r="AR7" s="57">
        <v>40.96</v>
      </c>
      <c r="AS7" s="57">
        <v>46.65</v>
      </c>
      <c r="AT7" s="57">
        <v>53.98</v>
      </c>
      <c r="AU7" s="57">
        <v>549.77</v>
      </c>
      <c r="AV7" s="57">
        <v>730.25</v>
      </c>
      <c r="AW7" s="57">
        <v>868.31</v>
      </c>
      <c r="AX7" s="57">
        <v>732.52</v>
      </c>
      <c r="AY7" s="57">
        <v>819.73</v>
      </c>
      <c r="AZ7" s="57">
        <v>436.32</v>
      </c>
      <c r="BA7" s="57">
        <v>15542.26</v>
      </c>
      <c r="BB7" s="57">
        <v>12072.17</v>
      </c>
      <c r="BC7" s="57">
        <v>10322.64</v>
      </c>
      <c r="BD7" s="57">
        <v>9275.07</v>
      </c>
      <c r="BE7" s="57">
        <v>8649.76</v>
      </c>
      <c r="BF7" s="57">
        <v>536.28</v>
      </c>
      <c r="BG7" s="57">
        <v>514.66</v>
      </c>
      <c r="BH7" s="57">
        <v>504.81</v>
      </c>
      <c r="BI7" s="57">
        <v>498.01</v>
      </c>
      <c r="BJ7" s="57">
        <v>490.39</v>
      </c>
      <c r="BK7" s="57">
        <v>238.21</v>
      </c>
      <c r="BL7" s="57">
        <v>10.99</v>
      </c>
      <c r="BM7" s="57">
        <v>12.78</v>
      </c>
      <c r="BN7" s="57">
        <v>14.73</v>
      </c>
      <c r="BO7" s="57">
        <v>16.79</v>
      </c>
      <c r="BP7" s="57">
        <v>16</v>
      </c>
      <c r="BQ7" s="57">
        <v>100.54</v>
      </c>
      <c r="BR7" s="57">
        <v>95.99</v>
      </c>
      <c r="BS7" s="57">
        <v>94.91</v>
      </c>
      <c r="BT7" s="57">
        <v>90.22</v>
      </c>
      <c r="BU7" s="57">
        <v>90.8</v>
      </c>
      <c r="BV7" s="57">
        <v>113.3</v>
      </c>
      <c r="BW7" s="57">
        <v>606.91999999999996</v>
      </c>
      <c r="BX7" s="57">
        <v>510.61</v>
      </c>
      <c r="BY7" s="57">
        <v>494.45</v>
      </c>
      <c r="BZ7" s="57">
        <v>404.2</v>
      </c>
      <c r="CA7" s="57">
        <v>468.31</v>
      </c>
      <c r="CB7" s="57">
        <v>42.19</v>
      </c>
      <c r="CC7" s="57">
        <v>44.55</v>
      </c>
      <c r="CD7" s="57">
        <v>47.36</v>
      </c>
      <c r="CE7" s="57">
        <v>49.94</v>
      </c>
      <c r="CF7" s="57">
        <v>50.56</v>
      </c>
      <c r="CG7" s="57">
        <v>18.87</v>
      </c>
      <c r="CH7" s="57">
        <v>4.28</v>
      </c>
      <c r="CI7" s="57">
        <v>5.73</v>
      </c>
      <c r="CJ7" s="57">
        <v>5.75</v>
      </c>
      <c r="CK7" s="57">
        <v>6.67</v>
      </c>
      <c r="CL7" s="57">
        <v>7.77</v>
      </c>
      <c r="CM7" s="57">
        <v>35.54</v>
      </c>
      <c r="CN7" s="57">
        <v>35.24</v>
      </c>
      <c r="CO7" s="57">
        <v>35.22</v>
      </c>
      <c r="CP7" s="57">
        <v>34.92</v>
      </c>
      <c r="CQ7" s="57">
        <v>34.19</v>
      </c>
      <c r="CR7" s="57">
        <v>53.39</v>
      </c>
      <c r="CS7" s="57">
        <v>5.67</v>
      </c>
      <c r="CT7" s="57">
        <v>5.67</v>
      </c>
      <c r="CU7" s="57">
        <v>5.67</v>
      </c>
      <c r="CV7" s="57">
        <v>5.67</v>
      </c>
      <c r="CW7" s="57">
        <v>5.67</v>
      </c>
      <c r="CX7" s="57">
        <v>50.81</v>
      </c>
      <c r="CY7" s="57">
        <v>50.28</v>
      </c>
      <c r="CZ7" s="57">
        <v>51.42</v>
      </c>
      <c r="DA7" s="57">
        <v>50.9</v>
      </c>
      <c r="DB7" s="57">
        <v>49.05</v>
      </c>
      <c r="DC7" s="57">
        <v>76.89</v>
      </c>
      <c r="DD7" s="57">
        <v>28.95</v>
      </c>
      <c r="DE7" s="57">
        <v>31.27</v>
      </c>
      <c r="DF7" s="57">
        <v>33.58</v>
      </c>
      <c r="DG7" s="57">
        <v>35.75</v>
      </c>
      <c r="DH7" s="57">
        <v>37.93</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2">
      <c r="T11" s="64" t="s">
        <v>23</v>
      </c>
      <c r="U11" s="65">
        <f>IF(T6="-",NA(),T6)</f>
        <v>100</v>
      </c>
      <c r="V11" s="65">
        <f>IF(U6="-",NA(),U6)</f>
        <v>100</v>
      </c>
      <c r="W11" s="65">
        <f>IF(V6="-",NA(),V6)</f>
        <v>100</v>
      </c>
      <c r="X11" s="65">
        <f>IF(W6="-",NA(),W6)</f>
        <v>100</v>
      </c>
      <c r="Y11" s="65">
        <f>IF(X6="-",NA(),X6)</f>
        <v>100</v>
      </c>
      <c r="AE11" s="64" t="s">
        <v>23</v>
      </c>
      <c r="AF11" s="65">
        <f>IF(AE6="-",NA(),AE6)</f>
        <v>0</v>
      </c>
      <c r="AG11" s="65">
        <f>IF(AF6="-",NA(),AF6)</f>
        <v>0</v>
      </c>
      <c r="AH11" s="65">
        <f>IF(AG6="-",NA(),AG6)</f>
        <v>0</v>
      </c>
      <c r="AI11" s="65">
        <f>IF(AH6="-",NA(),AH6)</f>
        <v>0</v>
      </c>
      <c r="AJ11" s="65">
        <f>IF(AI6="-",NA(),AI6)</f>
        <v>0</v>
      </c>
      <c r="AP11" s="64" t="s">
        <v>23</v>
      </c>
      <c r="AQ11" s="65">
        <f>IF(AP6="-",NA(),AP6)</f>
        <v>82.53</v>
      </c>
      <c r="AR11" s="65">
        <f>IF(AQ6="-",NA(),AQ6)</f>
        <v>71.69</v>
      </c>
      <c r="AS11" s="65">
        <f>IF(AR6="-",NA(),AR6)</f>
        <v>40.96</v>
      </c>
      <c r="AT11" s="65">
        <f>IF(AS6="-",NA(),AS6)</f>
        <v>46.65</v>
      </c>
      <c r="AU11" s="65">
        <f>IF(AT6="-",NA(),AT6)</f>
        <v>53.98</v>
      </c>
      <c r="BA11" s="64" t="s">
        <v>23</v>
      </c>
      <c r="BB11" s="65">
        <f>IF(BA6="-",NA(),BA6)</f>
        <v>15542.26</v>
      </c>
      <c r="BC11" s="65">
        <f>IF(BB6="-",NA(),BB6)</f>
        <v>12072.17</v>
      </c>
      <c r="BD11" s="65">
        <f>IF(BC6="-",NA(),BC6)</f>
        <v>10322.64</v>
      </c>
      <c r="BE11" s="65">
        <f>IF(BD6="-",NA(),BD6)</f>
        <v>9275.07</v>
      </c>
      <c r="BF11" s="65">
        <f>IF(BE6="-",NA(),BE6)</f>
        <v>8649.76</v>
      </c>
      <c r="BL11" s="64" t="s">
        <v>23</v>
      </c>
      <c r="BM11" s="65">
        <f>IF(BL6="-",NA(),BL6)</f>
        <v>10.99</v>
      </c>
      <c r="BN11" s="65">
        <f>IF(BM6="-",NA(),BM6)</f>
        <v>12.78</v>
      </c>
      <c r="BO11" s="65">
        <f>IF(BN6="-",NA(),BN6)</f>
        <v>14.73</v>
      </c>
      <c r="BP11" s="65">
        <f>IF(BO6="-",NA(),BO6)</f>
        <v>16.79</v>
      </c>
      <c r="BQ11" s="65">
        <f>IF(BP6="-",NA(),BP6)</f>
        <v>16</v>
      </c>
      <c r="BW11" s="64" t="s">
        <v>23</v>
      </c>
      <c r="BX11" s="65">
        <f>IF(BW6="-",NA(),BW6)</f>
        <v>606.91999999999996</v>
      </c>
      <c r="BY11" s="65">
        <f>IF(BX6="-",NA(),BX6)</f>
        <v>510.61</v>
      </c>
      <c r="BZ11" s="65">
        <f>IF(BY6="-",NA(),BY6)</f>
        <v>494.45</v>
      </c>
      <c r="CA11" s="65">
        <f>IF(BZ6="-",NA(),BZ6)</f>
        <v>404.2</v>
      </c>
      <c r="CB11" s="65">
        <f>IF(CA6="-",NA(),CA6)</f>
        <v>468.31</v>
      </c>
      <c r="CH11" s="64" t="s">
        <v>23</v>
      </c>
      <c r="CI11" s="65">
        <f>IF(CH6="-",NA(),CH6)</f>
        <v>4.28</v>
      </c>
      <c r="CJ11" s="65">
        <f>IF(CI6="-",NA(),CI6)</f>
        <v>5.73</v>
      </c>
      <c r="CK11" s="65">
        <f>IF(CJ6="-",NA(),CJ6)</f>
        <v>5.75</v>
      </c>
      <c r="CL11" s="65">
        <f>IF(CK6="-",NA(),CK6)</f>
        <v>6.67</v>
      </c>
      <c r="CM11" s="65">
        <f>IF(CL6="-",NA(),CL6)</f>
        <v>7.77</v>
      </c>
      <c r="CS11" s="64" t="s">
        <v>23</v>
      </c>
      <c r="CT11" s="65">
        <f>IF(CS6="-",NA(),CS6)</f>
        <v>5.67</v>
      </c>
      <c r="CU11" s="65">
        <f>IF(CT6="-",NA(),CT6)</f>
        <v>5.67</v>
      </c>
      <c r="CV11" s="65">
        <f>IF(CU6="-",NA(),CU6)</f>
        <v>5.67</v>
      </c>
      <c r="CW11" s="65">
        <f>IF(CV6="-",NA(),CV6)</f>
        <v>5.67</v>
      </c>
      <c r="CX11" s="65">
        <f>IF(CW6="-",NA(),CW6)</f>
        <v>5.67</v>
      </c>
      <c r="DD11" s="64" t="s">
        <v>23</v>
      </c>
      <c r="DE11" s="65">
        <f>IF(DD6="-",NA(),DD6)</f>
        <v>28.95</v>
      </c>
      <c r="DF11" s="65">
        <f>IF(DE6="-",NA(),DE6)</f>
        <v>31.27</v>
      </c>
      <c r="DG11" s="65">
        <f>IF(DF6="-",NA(),DF6)</f>
        <v>33.58</v>
      </c>
      <c r="DH11" s="65">
        <f>IF(DG6="-",NA(),DG6)</f>
        <v>35.75</v>
      </c>
      <c r="DI11" s="65">
        <f>IF(DH6="-",NA(),DH6)</f>
        <v>37.93</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2">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2022-02-15T07:45:47Z</cp:lastPrinted>
  <dcterms:created xsi:type="dcterms:W3CDTF">2021-12-03T08:58:49Z</dcterms:created>
  <dcterms:modified xsi:type="dcterms:W3CDTF">2022-02-15T07:45:50Z</dcterms:modified>
  <cp:category/>
</cp:coreProperties>
</file>