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10d6c8\作業用\04 財政2\03-000　地方公営企業一般☆\○経営比較分析表（H29～）\R3\220105_【照会】公営企業に係る経営比較分析表（令和２年度決算）の分析等について\05_市町村回答\522小野町　ここまで出力\"/>
    </mc:Choice>
  </mc:AlternateContent>
  <workbookProtection workbookAlgorithmName="SHA-512" workbookHashValue="hqaX/MYyUx8boqQSXYTjnQnsPRQ0tPbzdDBm8eSIoC+a5dEHR+gJaiFhj5ihn2mnLvjF0S48vvIfUSXWVGyIkA==" workbookSaltValue="u1obBqRRGtFUe8DgRN2s+Q==" workbookSpinCount="100000" lockStructure="1"/>
  <bookViews>
    <workbookView xWindow="-120" yWindow="-120" windowWidth="20736" windowHeight="1116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AL8" i="4" s="1"/>
  <c r="Q6" i="5"/>
  <c r="P6" i="5"/>
  <c r="P10" i="4" s="1"/>
  <c r="O6" i="5"/>
  <c r="N6" i="5"/>
  <c r="B10" i="4" s="1"/>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L10" i="4"/>
  <c r="W10" i="4"/>
  <c r="I10" i="4"/>
  <c r="BB8" i="4"/>
  <c r="AT8" i="4"/>
  <c r="AD8" i="4"/>
  <c r="W8" i="4"/>
  <c r="P8" i="4"/>
  <c r="B8" i="4"/>
  <c r="B6"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<sst xmlns="http://schemas.openxmlformats.org/spreadsheetml/2006/main" count="228" uniqueCount="113">
  <si>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</si>
  <si>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</si>
  <si>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</si>
  <si>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</si>
  <si>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</si>
  <si>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</si>
  <si>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</si>
  <si>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</si>
  <si>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</si>
  <si>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</si>
  <si>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</si>
  <si>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</si>
  <si>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</si>
  <si>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</si>
  <si>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</si>
  <si>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</si>
  <si>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</si>
  <si>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</si>
  <si>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</si>
  <si>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</si>
  <si>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</si>
  <si>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</si>
  <si>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</si>
  <si>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</si>
  <si>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</si>
  <si>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</si>
  <si>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</si>
  <si>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</si>
  <si>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</si>
  <si>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</si>
  <si>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</si>
  <si>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</si>
  <si>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</si>
  <si>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</si>
  <si>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</si>
  <si>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</si>
  <si>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</si>
  <si>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</si>
  <si>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</si>
  <si>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</si>
  <si>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</si>
  <si>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</si>
  <si>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</si>
  <si>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</si>
  <si>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</si>
  <si>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</si>
  <si>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</si>
  <si>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</si>
  <si>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</si>
  <si>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</si>
  <si>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</si>
  <si>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</si>
  <si>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</si>
  <si>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</si>
  <si>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</si>
  <si>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</si>
  <si>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</si>
  <si>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</si>
  <si>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</si>
  <si>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</si>
  <si>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</si>
  <si>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</si>
  <si>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</si>
  <si>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</si>
  <si>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</si>
  <si>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</si>
  <si>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</si>
  <si>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</si>
  <si>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</si>
  <si>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</si>
  <si>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</si>
  <si>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</si>
  <si>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</si>
  <si>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</si>
  <si>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</si>
  <si>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</si>
  <si>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</si>
  <si>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</si>
  <si>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</si>
  <si>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</si>
  <si>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</si>
  <si>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</si>
  <si>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</si>
  <si>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</si>
  <si>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</si>
  <si>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</si>
  <si>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</si>
  <si>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</si>
  <si>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</si>
  <si>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</si>
  <si>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</si>
  <si>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</si>
  <si>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</si>
  <si>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小野町</t>
  </si>
  <si>
    <t>法適用</t>
  </si>
  <si>
    <t>水道事業</t>
  </si>
  <si>
    <t>末端給水事業</t>
  </si>
  <si>
    <t>A9</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</si>
  <si>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</si>
  <si>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</si>
  <si>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</si>
  <si>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</si>
  <si>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</si>
  <si>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</si>
  <si>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</si>
  <si>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</si>
  <si>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</si>
  <si>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</si>
  <si>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</si>
  <si>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</si>
  <si>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①全国平均及び類似団体平均を上回っており、施設の老朽化が進んでいることから、今後の給水人口や優先順位等を加味しながら適切な規模での更新を行っていく必要がある。
②石綿管更新を年次計画で行っていることもありここ数年は減少傾向である。引き続き計画的な更新を行うとともに、それ以外の老朽管についても計画的な更新を検討する。
③石綿管を中心に布設替工事を毎年実施しており、更新率としては全国平均及び類似団体平均を上回っている。引き続き計画的な管路更新を行っていく。</t>
    <rPh sb="104" eb="106">
      <t>スウネン</t>
    </rPh>
    <rPh sb="109" eb="111">
      <t>ケイコウ</t>
    </rPh>
    <rPh sb="146" eb="149">
      <t>ケイカクテキ</t>
    </rPh>
    <rPh sb="153" eb="155">
      <t>ケントウ</t>
    </rPh>
    <phoneticPr fontId="4"/>
  </si>
  <si>
    <t>経営状態としては、給水収益以外の資金に依存している部分が大きいことから、効率的な事業運営による費用削減と適正な料金水準の検討が課題である。
また、今後の水需要を予測し、必要に応じてダウンサイジングを行うなど適切な規模での施設更新が必要である。
管路については石綿管を中心に更新を行っているが限られた財源の中で事業が継続できるよう、効率的かつ計画的な更新を検討していく。</t>
    <rPh sb="47" eb="49">
      <t>ヒヨウ</t>
    </rPh>
    <rPh sb="49" eb="51">
      <t>サクゲン</t>
    </rPh>
    <rPh sb="52" eb="54">
      <t>テキセイ</t>
    </rPh>
    <rPh sb="55" eb="57">
      <t>リョウキン</t>
    </rPh>
    <rPh sb="57" eb="59">
      <t>スイジュン</t>
    </rPh>
    <rPh sb="60" eb="62">
      <t>ケントウ</t>
    </rPh>
    <rPh sb="73" eb="75">
      <t>コンゴ</t>
    </rPh>
    <rPh sb="76" eb="77">
      <t>ミズ</t>
    </rPh>
    <rPh sb="77" eb="79">
      <t>ジュヨウ</t>
    </rPh>
    <rPh sb="80" eb="82">
      <t>ヨソク</t>
    </rPh>
    <rPh sb="84" eb="86">
      <t>ヒツヨウ</t>
    </rPh>
    <rPh sb="87" eb="88">
      <t>オウ</t>
    </rPh>
    <rPh sb="99" eb="100">
      <t>オコナ</t>
    </rPh>
    <rPh sb="110" eb="112">
      <t>シセツ</t>
    </rPh>
    <phoneticPr fontId="4"/>
  </si>
  <si>
    <t>①比率は100％超であるが、経常収益には一般会計からの繰出金も含まれているため、給水収益のみでも100％に近づけられるよう更なる費用削減が必要である。
②欠損金は生じていないため0％となっている。引き続き欠損金が発生しないよう経営努力を続ける。
③今後、起債の元金償還の増加に伴い比率が低下していくと思われる。100%を下回らないよう注意しながら経営を行っていく。
④ここ数年はほぼ横ばいで推移しているが、建設改良事業のため企業債の借入を今後も予定しており、再び上昇していくものと思われる。給水収益とのバランスを考慮しつつ事業規模に見合った借入を行っていく。
⑤100％を下回っている状況が続いており、費用の削減と適正な料金設定の検討が必要である。
⑥類似団体平均よりも高い状態が続いている。維持管理費用の見直し及び削減に引き続き取り組む。
⑦施設利用率は類似団体平均と比較しても低い。今後の給水人口や水需要を予測し、事業規模に見合った施設更新を行っていく必要がある。
⑧類似団体平均より高い数値ではあるものの、昨年度より減少している。今後も漏水対策や管理排水を適正に行い有収率の向上を目指す。</t>
    <rPh sb="61" eb="62">
      <t>サラ</t>
    </rPh>
    <rPh sb="64" eb="66">
      <t>ヒヨウ</t>
    </rPh>
    <rPh sb="66" eb="68">
      <t>サクゲン</t>
    </rPh>
    <rPh sb="124" eb="126">
      <t>コンゴ</t>
    </rPh>
    <rPh sb="127" eb="129">
      <t>キサイ</t>
    </rPh>
    <rPh sb="130" eb="132">
      <t>ガンキン</t>
    </rPh>
    <rPh sb="132" eb="134">
      <t>ショウカン</t>
    </rPh>
    <rPh sb="135" eb="137">
      <t>ゾウカ</t>
    </rPh>
    <rPh sb="138" eb="139">
      <t>トモナ</t>
    </rPh>
    <rPh sb="150" eb="151">
      <t>オモ</t>
    </rPh>
    <rPh sb="160" eb="162">
      <t>シタマワ</t>
    </rPh>
    <rPh sb="167" eb="169">
      <t>チュウイ</t>
    </rPh>
    <rPh sb="173" eb="175">
      <t>ケイエイ</t>
    </rPh>
    <rPh sb="176" eb="177">
      <t>オコナ</t>
    </rPh>
    <rPh sb="295" eb="296">
      <t>ツヅ</t>
    </rPh>
    <rPh sb="304" eb="306">
      <t>サクゲン</t>
    </rPh>
    <rPh sb="353" eb="355">
      <t>ミナオ</t>
    </rPh>
    <rPh sb="356" eb="357">
      <t>オヨ</t>
    </rPh>
    <rPh sb="409" eb="411">
      <t>ジギョウ</t>
    </rPh>
    <rPh sb="436" eb="438">
      <t>ルイジ</t>
    </rPh>
    <rPh sb="438" eb="440">
      <t>ダンタイ</t>
    </rPh>
    <rPh sb="440" eb="442">
      <t>ヘイキン</t>
    </rPh>
    <rPh sb="444" eb="445">
      <t>タカ</t>
    </rPh>
    <rPh sb="446" eb="448">
      <t>スウチ</t>
    </rPh>
    <rPh sb="456" eb="459">
      <t>サクネンド</t>
    </rPh>
    <rPh sb="461" eb="463">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</si>
</sst>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1.19</c:v>
                </c:pt>
                <c:pt idx="1">
                  <c:v>1.92</c:v>
                </c:pt>
                <c:pt idx="2">
                  <c:v>1.29</c:v>
                </c:pt>
                <c:pt idx="3">
                  <c:v>1.0900000000000001</c:v>
                </c:pt>
                <c:pt idx="4">
                  <c:v>1.46</c:v>
                </c:pt>
              </c:numCache>
            </c:numRef>
          </c:val>
          <c:extLst>
            <c:ext xmlns:c16="http://schemas.microsoft.com/office/drawing/2014/chart" uri="{C3380CC4-5D6E-409C-BE32-E72D297353CC}">
              <c16:uniqueId val="{00000000-8B75-4CDB-9B53-C4C54186AC9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0.44</c:v>
                </c:pt>
                <c:pt idx="2">
                  <c:v>0.32</c:v>
                </c:pt>
                <c:pt idx="3">
                  <c:v>0.81</c:v>
                </c:pt>
                <c:pt idx="4">
                  <c:v>0.38</c:v>
                </c:pt>
              </c:numCache>
            </c:numRef>
          </c:val>
          <c:smooth val="0"/>
          <c:extLst>
            <c:ext xmlns:c16="http://schemas.microsoft.com/office/drawing/2014/chart" uri="{C3380CC4-5D6E-409C-BE32-E72D297353CC}">
              <c16:uniqueId val="{00000001-8B75-4CDB-9B53-C4C54186AC9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34.950000000000003</c:v>
                </c:pt>
                <c:pt idx="1">
                  <c:v>35.369999999999997</c:v>
                </c:pt>
                <c:pt idx="2">
                  <c:v>34.18</c:v>
                </c:pt>
                <c:pt idx="3">
                  <c:v>33.44</c:v>
                </c:pt>
                <c:pt idx="4">
                  <c:v>35.96</c:v>
                </c:pt>
              </c:numCache>
            </c:numRef>
          </c:val>
          <c:extLst>
            <c:ext xmlns:c16="http://schemas.microsoft.com/office/drawing/2014/chart" uri="{C3380CC4-5D6E-409C-BE32-E72D297353CC}">
              <c16:uniqueId val="{00000000-42EB-45E7-BB31-CB0D2A641DE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49.32</c:v>
                </c:pt>
                <c:pt idx="1">
                  <c:v>50.24</c:v>
                </c:pt>
                <c:pt idx="2">
                  <c:v>39.61</c:v>
                </c:pt>
                <c:pt idx="3">
                  <c:v>41.06</c:v>
                </c:pt>
                <c:pt idx="4">
                  <c:v>39.94</c:v>
                </c:pt>
              </c:numCache>
            </c:numRef>
          </c:val>
          <c:smooth val="0"/>
          <c:extLst>
            <c:ext xmlns:c16="http://schemas.microsoft.com/office/drawing/2014/chart" uri="{C3380CC4-5D6E-409C-BE32-E72D297353CC}">
              <c16:uniqueId val="{00000001-42EB-45E7-BB31-CB0D2A641DE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75.72</c:v>
                </c:pt>
                <c:pt idx="1">
                  <c:v>73.88</c:v>
                </c:pt>
                <c:pt idx="2">
                  <c:v>78.209999999999994</c:v>
                </c:pt>
                <c:pt idx="3">
                  <c:v>77.209999999999994</c:v>
                </c:pt>
                <c:pt idx="4">
                  <c:v>71.75</c:v>
                </c:pt>
              </c:numCache>
            </c:numRef>
          </c:val>
          <c:extLst>
            <c:ext xmlns:c16="http://schemas.microsoft.com/office/drawing/2014/chart" uri="{C3380CC4-5D6E-409C-BE32-E72D297353CC}">
              <c16:uniqueId val="{00000000-F653-4EED-B51F-58DFA180455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79.34</c:v>
                </c:pt>
                <c:pt idx="1">
                  <c:v>78.650000000000006</c:v>
                </c:pt>
                <c:pt idx="2">
                  <c:v>72.959999999999994</c:v>
                </c:pt>
                <c:pt idx="3">
                  <c:v>72.42</c:v>
                </c:pt>
                <c:pt idx="4">
                  <c:v>69.41</c:v>
                </c:pt>
              </c:numCache>
            </c:numRef>
          </c:val>
          <c:smooth val="0"/>
          <c:extLst>
            <c:ext xmlns:c16="http://schemas.microsoft.com/office/drawing/2014/chart" uri="{C3380CC4-5D6E-409C-BE32-E72D297353CC}">
              <c16:uniqueId val="{00000001-F653-4EED-B51F-58DFA180455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104.91</c:v>
                </c:pt>
                <c:pt idx="1">
                  <c:v>107.63</c:v>
                </c:pt>
                <c:pt idx="2">
                  <c:v>109.86</c:v>
                </c:pt>
                <c:pt idx="3">
                  <c:v>105.73</c:v>
                </c:pt>
                <c:pt idx="4">
                  <c:v>108.57</c:v>
                </c:pt>
              </c:numCache>
            </c:numRef>
          </c:val>
          <c:extLst>
            <c:ext xmlns:c16="http://schemas.microsoft.com/office/drawing/2014/chart" uri="{C3380CC4-5D6E-409C-BE32-E72D297353CC}">
              <c16:uniqueId val="{00000000-5A0F-435D-8170-8D4B5321E41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107.95</c:v>
                </c:pt>
                <c:pt idx="1">
                  <c:v>104.47</c:v>
                </c:pt>
                <c:pt idx="2">
                  <c:v>107.64</c:v>
                </c:pt>
                <c:pt idx="3">
                  <c:v>108.22</c:v>
                </c:pt>
                <c:pt idx="4">
                  <c:v>114.22</c:v>
                </c:pt>
              </c:numCache>
            </c:numRef>
          </c:val>
          <c:smooth val="0"/>
          <c:extLst>
            <c:ext xmlns:c16="http://schemas.microsoft.com/office/drawing/2014/chart" uri="{C3380CC4-5D6E-409C-BE32-E72D297353CC}">
              <c16:uniqueId val="{00000001-5A0F-435D-8170-8D4B5321E41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55.71</c:v>
                </c:pt>
                <c:pt idx="1">
                  <c:v>56.66</c:v>
                </c:pt>
                <c:pt idx="2">
                  <c:v>57.72</c:v>
                </c:pt>
                <c:pt idx="3">
                  <c:v>58.7</c:v>
                </c:pt>
                <c:pt idx="4">
                  <c:v>60.08</c:v>
                </c:pt>
              </c:numCache>
            </c:numRef>
          </c:val>
          <c:extLst>
            <c:ext xmlns:c16="http://schemas.microsoft.com/office/drawing/2014/chart" uri="{C3380CC4-5D6E-409C-BE32-E72D297353CC}">
              <c16:uniqueId val="{00000000-104C-4CEE-822E-C5A2040B82B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48.3</c:v>
                </c:pt>
                <c:pt idx="1">
                  <c:v>45.14</c:v>
                </c:pt>
                <c:pt idx="2">
                  <c:v>54.09</c:v>
                </c:pt>
                <c:pt idx="3">
                  <c:v>52.73</c:v>
                </c:pt>
                <c:pt idx="4">
                  <c:v>53.25</c:v>
                </c:pt>
              </c:numCache>
            </c:numRef>
          </c:val>
          <c:smooth val="0"/>
          <c:extLst>
            <c:ext xmlns:c16="http://schemas.microsoft.com/office/drawing/2014/chart" uri="{C3380CC4-5D6E-409C-BE32-E72D297353CC}">
              <c16:uniqueId val="{00000001-104C-4CEE-822E-C5A2040B82B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29.74</c:v>
                </c:pt>
                <c:pt idx="1">
                  <c:v>27.7</c:v>
                </c:pt>
                <c:pt idx="2">
                  <c:v>18.05</c:v>
                </c:pt>
                <c:pt idx="3">
                  <c:v>16.829999999999998</c:v>
                </c:pt>
                <c:pt idx="4">
                  <c:v>16.04</c:v>
                </c:pt>
              </c:numCache>
            </c:numRef>
          </c:val>
          <c:extLst>
            <c:ext xmlns:c16="http://schemas.microsoft.com/office/drawing/2014/chart" uri="{C3380CC4-5D6E-409C-BE32-E72D297353CC}">
              <c16:uniqueId val="{00000000-E3E0-49DB-BC61-26236DDD4D0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12.43</c:v>
                </c:pt>
                <c:pt idx="1">
                  <c:v>13.58</c:v>
                </c:pt>
                <c:pt idx="2">
                  <c:v>18.68</c:v>
                </c:pt>
                <c:pt idx="3">
                  <c:v>19.91</c:v>
                </c:pt>
                <c:pt idx="4">
                  <c:v>23.02</c:v>
                </c:pt>
              </c:numCache>
            </c:numRef>
          </c:val>
          <c:smooth val="0"/>
          <c:extLst>
            <c:ext xmlns:c16="http://schemas.microsoft.com/office/drawing/2014/chart" uri="{C3380CC4-5D6E-409C-BE32-E72D297353CC}">
              <c16:uniqueId val="{00000001-E3E0-49DB-BC61-26236DDD4D0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4BA-45FC-943E-095AFB933F3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12.44</c:v>
                </c:pt>
                <c:pt idx="1">
                  <c:v>16.399999999999999</c:v>
                </c:pt>
                <c:pt idx="2">
                  <c:v>30.84</c:v>
                </c:pt>
                <c:pt idx="3">
                  <c:v>25.29</c:v>
                </c:pt>
                <c:pt idx="4">
                  <c:v>22.71</c:v>
                </c:pt>
              </c:numCache>
            </c:numRef>
          </c:val>
          <c:smooth val="0"/>
          <c:extLst>
            <c:ext xmlns:c16="http://schemas.microsoft.com/office/drawing/2014/chart" uri="{C3380CC4-5D6E-409C-BE32-E72D297353CC}">
              <c16:uniqueId val="{00000001-D4BA-45FC-943E-095AFB933F3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181.95</c:v>
                </c:pt>
                <c:pt idx="1">
                  <c:v>225.36</c:v>
                </c:pt>
                <c:pt idx="2">
                  <c:v>240.81</c:v>
                </c:pt>
                <c:pt idx="3">
                  <c:v>396.86</c:v>
                </c:pt>
                <c:pt idx="4">
                  <c:v>326.27999999999997</c:v>
                </c:pt>
              </c:numCache>
            </c:numRef>
          </c:val>
          <c:extLst>
            <c:ext xmlns:c16="http://schemas.microsoft.com/office/drawing/2014/chart" uri="{C3380CC4-5D6E-409C-BE32-E72D297353CC}">
              <c16:uniqueId val="{00000000-21C1-4321-93E6-771BAD737AF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371.89</c:v>
                </c:pt>
                <c:pt idx="1">
                  <c:v>293.23</c:v>
                </c:pt>
                <c:pt idx="2">
                  <c:v>450.54</c:v>
                </c:pt>
                <c:pt idx="3">
                  <c:v>348.88</c:v>
                </c:pt>
                <c:pt idx="4">
                  <c:v>381.07</c:v>
                </c:pt>
              </c:numCache>
            </c:numRef>
          </c:val>
          <c:smooth val="0"/>
          <c:extLst>
            <c:ext xmlns:c16="http://schemas.microsoft.com/office/drawing/2014/chart" uri="{C3380CC4-5D6E-409C-BE32-E72D297353CC}">
              <c16:uniqueId val="{00000001-21C1-4321-93E6-771BAD737AF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406.94</c:v>
                </c:pt>
                <c:pt idx="1">
                  <c:v>412.18</c:v>
                </c:pt>
                <c:pt idx="2">
                  <c:v>390.07</c:v>
                </c:pt>
                <c:pt idx="3">
                  <c:v>388.26</c:v>
                </c:pt>
                <c:pt idx="4">
                  <c:v>384.95</c:v>
                </c:pt>
              </c:numCache>
            </c:numRef>
          </c:val>
          <c:extLst>
            <c:ext xmlns:c16="http://schemas.microsoft.com/office/drawing/2014/chart" uri="{C3380CC4-5D6E-409C-BE32-E72D297353CC}">
              <c16:uniqueId val="{00000000-397B-41B2-8598-600F3A55547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483.11</c:v>
                </c:pt>
                <c:pt idx="1">
                  <c:v>542.29999999999995</c:v>
                </c:pt>
                <c:pt idx="2">
                  <c:v>496.56</c:v>
                </c:pt>
                <c:pt idx="3">
                  <c:v>540.38</c:v>
                </c:pt>
                <c:pt idx="4">
                  <c:v>556.47</c:v>
                </c:pt>
              </c:numCache>
            </c:numRef>
          </c:val>
          <c:smooth val="0"/>
          <c:extLst>
            <c:ext xmlns:c16="http://schemas.microsoft.com/office/drawing/2014/chart" uri="{C3380CC4-5D6E-409C-BE32-E72D297353CC}">
              <c16:uniqueId val="{00000001-397B-41B2-8598-600F3A55547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92.05</c:v>
                </c:pt>
                <c:pt idx="1">
                  <c:v>91.3</c:v>
                </c:pt>
                <c:pt idx="2">
                  <c:v>94.09</c:v>
                </c:pt>
                <c:pt idx="3">
                  <c:v>92.76</c:v>
                </c:pt>
                <c:pt idx="4">
                  <c:v>93.27</c:v>
                </c:pt>
              </c:numCache>
            </c:numRef>
          </c:val>
          <c:extLst>
            <c:ext xmlns:c16="http://schemas.microsoft.com/office/drawing/2014/chart" uri="{C3380CC4-5D6E-409C-BE32-E72D297353CC}">
              <c16:uniqueId val="{00000000-FC6B-4AFE-A7A3-85A78FC4EE7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93.28</c:v>
                </c:pt>
                <c:pt idx="1">
                  <c:v>87.51</c:v>
                </c:pt>
                <c:pt idx="2">
                  <c:v>84.9</c:v>
                </c:pt>
                <c:pt idx="3">
                  <c:v>83.22</c:v>
                </c:pt>
                <c:pt idx="4">
                  <c:v>78.67</c:v>
                </c:pt>
              </c:numCache>
            </c:numRef>
          </c:val>
          <c:smooth val="0"/>
          <c:extLst>
            <c:ext xmlns:c16="http://schemas.microsoft.com/office/drawing/2014/chart" uri="{C3380CC4-5D6E-409C-BE32-E72D297353CC}">
              <c16:uniqueId val="{00000001-FC6B-4AFE-A7A3-85A78FC4EE7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266.58999999999997</c:v>
                </c:pt>
                <c:pt idx="1">
                  <c:v>270.88</c:v>
                </c:pt>
                <c:pt idx="2">
                  <c:v>262.38</c:v>
                </c:pt>
                <c:pt idx="3">
                  <c:v>267.39</c:v>
                </c:pt>
                <c:pt idx="4">
                  <c:v>262.48</c:v>
                </c:pt>
              </c:numCache>
            </c:numRef>
          </c:val>
          <c:extLst>
            <c:ext xmlns:c16="http://schemas.microsoft.com/office/drawing/2014/chart" uri="{C3380CC4-5D6E-409C-BE32-E72D297353CC}">
              <c16:uniqueId val="{00000000-1D07-449F-8BD2-66BDF5EC9F4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208.29</c:v>
                </c:pt>
                <c:pt idx="1">
                  <c:v>218.42</c:v>
                </c:pt>
                <c:pt idx="2">
                  <c:v>231.9</c:v>
                </c:pt>
                <c:pt idx="3">
                  <c:v>234.17</c:v>
                </c:pt>
                <c:pt idx="4">
                  <c:v>257.95</c:v>
                </c:pt>
              </c:numCache>
            </c:numRef>
          </c:val>
          <c:smooth val="0"/>
          <c:extLst>
            <c:ext xmlns:c16="http://schemas.microsoft.com/office/drawing/2014/chart" uri="{C3380CC4-5D6E-409C-BE32-E72D297353CC}">
              <c16:uniqueId val="{00000001-1D07-449F-8BD2-66BDF5EC9F4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6"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2">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2">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5" t="str">
        <f>データ!H6</f>
        <v>福島県　小野町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2">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A9</v>
      </c>
      <c r="X8" s="83"/>
      <c r="Y8" s="83"/>
      <c r="Z8" s="83"/>
      <c r="AA8" s="83"/>
      <c r="AB8" s="83"/>
      <c r="AC8" s="83"/>
      <c r="AD8" s="83" t="str">
        <f>データ!$M$6</f>
        <v>非設置</v>
      </c>
      <c r="AE8" s="83"/>
      <c r="AF8" s="83"/>
      <c r="AG8" s="83"/>
      <c r="AH8" s="83"/>
      <c r="AI8" s="83"/>
      <c r="AJ8" s="83"/>
      <c r="AK8" s="4"/>
      <c r="AL8" s="71">
        <f>データ!$R$6</f>
        <v>9816</v>
      </c>
      <c r="AM8" s="71"/>
      <c r="AN8" s="71"/>
      <c r="AO8" s="71"/>
      <c r="AP8" s="71"/>
      <c r="AQ8" s="71"/>
      <c r="AR8" s="71"/>
      <c r="AS8" s="71"/>
      <c r="AT8" s="67">
        <f>データ!$S$6</f>
        <v>125.18</v>
      </c>
      <c r="AU8" s="68"/>
      <c r="AV8" s="68"/>
      <c r="AW8" s="68"/>
      <c r="AX8" s="68"/>
      <c r="AY8" s="68"/>
      <c r="AZ8" s="68"/>
      <c r="BA8" s="68"/>
      <c r="BB8" s="70">
        <f>データ!$T$6</f>
        <v>78.42</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2">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2">
      <c r="A10" s="2"/>
      <c r="B10" s="67" t="str">
        <f>データ!$N$6</f>
        <v>-</v>
      </c>
      <c r="C10" s="68"/>
      <c r="D10" s="68"/>
      <c r="E10" s="68"/>
      <c r="F10" s="68"/>
      <c r="G10" s="68"/>
      <c r="H10" s="68"/>
      <c r="I10" s="67">
        <f>データ!$O$6</f>
        <v>73.53</v>
      </c>
      <c r="J10" s="68"/>
      <c r="K10" s="68"/>
      <c r="L10" s="68"/>
      <c r="M10" s="68"/>
      <c r="N10" s="68"/>
      <c r="O10" s="69"/>
      <c r="P10" s="70">
        <f>データ!$P$6</f>
        <v>49.47</v>
      </c>
      <c r="Q10" s="70"/>
      <c r="R10" s="70"/>
      <c r="S10" s="70"/>
      <c r="T10" s="70"/>
      <c r="U10" s="70"/>
      <c r="V10" s="70"/>
      <c r="W10" s="71">
        <f>データ!$Q$6</f>
        <v>4510</v>
      </c>
      <c r="X10" s="71"/>
      <c r="Y10" s="71"/>
      <c r="Z10" s="71"/>
      <c r="AA10" s="71"/>
      <c r="AB10" s="71"/>
      <c r="AC10" s="71"/>
      <c r="AD10" s="2"/>
      <c r="AE10" s="2"/>
      <c r="AF10" s="2"/>
      <c r="AG10" s="2"/>
      <c r="AH10" s="4"/>
      <c r="AI10" s="4"/>
      <c r="AJ10" s="4"/>
      <c r="AK10" s="4"/>
      <c r="AL10" s="71">
        <f>データ!$U$6</f>
        <v>4810</v>
      </c>
      <c r="AM10" s="71"/>
      <c r="AN10" s="71"/>
      <c r="AO10" s="71"/>
      <c r="AP10" s="71"/>
      <c r="AQ10" s="71"/>
      <c r="AR10" s="71"/>
      <c r="AS10" s="71"/>
      <c r="AT10" s="67">
        <f>データ!$V$6</f>
        <v>9.7899999999999991</v>
      </c>
      <c r="AU10" s="68"/>
      <c r="AV10" s="68"/>
      <c r="AW10" s="68"/>
      <c r="AX10" s="68"/>
      <c r="AY10" s="68"/>
      <c r="AZ10" s="68"/>
      <c r="BA10" s="68"/>
      <c r="BB10" s="70">
        <f>データ!$W$6</f>
        <v>491.32</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51" t="s">
        <v>25</v>
      </c>
      <c r="BM14" s="52"/>
      <c r="BN14" s="52"/>
      <c r="BO14" s="52"/>
      <c r="BP14" s="52"/>
      <c r="BQ14" s="52"/>
      <c r="BR14" s="52"/>
      <c r="BS14" s="52"/>
      <c r="BT14" s="52"/>
      <c r="BU14" s="52"/>
      <c r="BV14" s="52"/>
      <c r="BW14" s="52"/>
      <c r="BX14" s="52"/>
      <c r="BY14" s="52"/>
      <c r="BZ14" s="53"/>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54"/>
      <c r="BM15" s="55"/>
      <c r="BN15" s="55"/>
      <c r="BO15" s="55"/>
      <c r="BP15" s="55"/>
      <c r="BQ15" s="55"/>
      <c r="BR15" s="55"/>
      <c r="BS15" s="55"/>
      <c r="BT15" s="55"/>
      <c r="BU15" s="55"/>
      <c r="BV15" s="55"/>
      <c r="BW15" s="55"/>
      <c r="BX15" s="55"/>
      <c r="BY15" s="55"/>
      <c r="BZ15" s="56"/>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5" t="s">
        <v>112</v>
      </c>
      <c r="BM16" s="46"/>
      <c r="BN16" s="46"/>
      <c r="BO16" s="46"/>
      <c r="BP16" s="46"/>
      <c r="BQ16" s="46"/>
      <c r="BR16" s="46"/>
      <c r="BS16" s="46"/>
      <c r="BT16" s="46"/>
      <c r="BU16" s="46"/>
      <c r="BV16" s="46"/>
      <c r="BW16" s="46"/>
      <c r="BX16" s="46"/>
      <c r="BY16" s="46"/>
      <c r="BZ16" s="47"/>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5"/>
      <c r="BM17" s="46"/>
      <c r="BN17" s="46"/>
      <c r="BO17" s="46"/>
      <c r="BP17" s="46"/>
      <c r="BQ17" s="46"/>
      <c r="BR17" s="46"/>
      <c r="BS17" s="46"/>
      <c r="BT17" s="46"/>
      <c r="BU17" s="46"/>
      <c r="BV17" s="46"/>
      <c r="BW17" s="46"/>
      <c r="BX17" s="46"/>
      <c r="BY17" s="46"/>
      <c r="BZ17" s="47"/>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5"/>
      <c r="BM18" s="46"/>
      <c r="BN18" s="46"/>
      <c r="BO18" s="46"/>
      <c r="BP18" s="46"/>
      <c r="BQ18" s="46"/>
      <c r="BR18" s="46"/>
      <c r="BS18" s="46"/>
      <c r="BT18" s="46"/>
      <c r="BU18" s="46"/>
      <c r="BV18" s="46"/>
      <c r="BW18" s="46"/>
      <c r="BX18" s="46"/>
      <c r="BY18" s="46"/>
      <c r="BZ18" s="47"/>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5"/>
      <c r="BM19" s="46"/>
      <c r="BN19" s="46"/>
      <c r="BO19" s="46"/>
      <c r="BP19" s="46"/>
      <c r="BQ19" s="46"/>
      <c r="BR19" s="46"/>
      <c r="BS19" s="46"/>
      <c r="BT19" s="46"/>
      <c r="BU19" s="46"/>
      <c r="BV19" s="46"/>
      <c r="BW19" s="46"/>
      <c r="BX19" s="46"/>
      <c r="BY19" s="46"/>
      <c r="BZ19" s="47"/>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5"/>
      <c r="BM20" s="46"/>
      <c r="BN20" s="46"/>
      <c r="BO20" s="46"/>
      <c r="BP20" s="46"/>
      <c r="BQ20" s="46"/>
      <c r="BR20" s="46"/>
      <c r="BS20" s="46"/>
      <c r="BT20" s="46"/>
      <c r="BU20" s="46"/>
      <c r="BV20" s="46"/>
      <c r="BW20" s="46"/>
      <c r="BX20" s="46"/>
      <c r="BY20" s="46"/>
      <c r="BZ20" s="47"/>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5"/>
      <c r="BM21" s="46"/>
      <c r="BN21" s="46"/>
      <c r="BO21" s="46"/>
      <c r="BP21" s="46"/>
      <c r="BQ21" s="46"/>
      <c r="BR21" s="46"/>
      <c r="BS21" s="46"/>
      <c r="BT21" s="46"/>
      <c r="BU21" s="46"/>
      <c r="BV21" s="46"/>
      <c r="BW21" s="46"/>
      <c r="BX21" s="46"/>
      <c r="BY21" s="46"/>
      <c r="BZ21" s="47"/>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5"/>
      <c r="BM22" s="46"/>
      <c r="BN22" s="46"/>
      <c r="BO22" s="46"/>
      <c r="BP22" s="46"/>
      <c r="BQ22" s="46"/>
      <c r="BR22" s="46"/>
      <c r="BS22" s="46"/>
      <c r="BT22" s="46"/>
      <c r="BU22" s="46"/>
      <c r="BV22" s="46"/>
      <c r="BW22" s="46"/>
      <c r="BX22" s="46"/>
      <c r="BY22" s="46"/>
      <c r="BZ22" s="47"/>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5"/>
      <c r="BM23" s="46"/>
      <c r="BN23" s="46"/>
      <c r="BO23" s="46"/>
      <c r="BP23" s="46"/>
      <c r="BQ23" s="46"/>
      <c r="BR23" s="46"/>
      <c r="BS23" s="46"/>
      <c r="BT23" s="46"/>
      <c r="BU23" s="46"/>
      <c r="BV23" s="46"/>
      <c r="BW23" s="46"/>
      <c r="BX23" s="46"/>
      <c r="BY23" s="46"/>
      <c r="BZ23" s="47"/>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5"/>
      <c r="BM24" s="46"/>
      <c r="BN24" s="46"/>
      <c r="BO24" s="46"/>
      <c r="BP24" s="46"/>
      <c r="BQ24" s="46"/>
      <c r="BR24" s="46"/>
      <c r="BS24" s="46"/>
      <c r="BT24" s="46"/>
      <c r="BU24" s="46"/>
      <c r="BV24" s="46"/>
      <c r="BW24" s="46"/>
      <c r="BX24" s="46"/>
      <c r="BY24" s="46"/>
      <c r="BZ24" s="47"/>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5"/>
      <c r="BM25" s="46"/>
      <c r="BN25" s="46"/>
      <c r="BO25" s="46"/>
      <c r="BP25" s="46"/>
      <c r="BQ25" s="46"/>
      <c r="BR25" s="46"/>
      <c r="BS25" s="46"/>
      <c r="BT25" s="46"/>
      <c r="BU25" s="46"/>
      <c r="BV25" s="46"/>
      <c r="BW25" s="46"/>
      <c r="BX25" s="46"/>
      <c r="BY25" s="46"/>
      <c r="BZ25" s="47"/>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5"/>
      <c r="BM26" s="46"/>
      <c r="BN26" s="46"/>
      <c r="BO26" s="46"/>
      <c r="BP26" s="46"/>
      <c r="BQ26" s="46"/>
      <c r="BR26" s="46"/>
      <c r="BS26" s="46"/>
      <c r="BT26" s="46"/>
      <c r="BU26" s="46"/>
      <c r="BV26" s="46"/>
      <c r="BW26" s="46"/>
      <c r="BX26" s="46"/>
      <c r="BY26" s="46"/>
      <c r="BZ26" s="47"/>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5"/>
      <c r="BM27" s="46"/>
      <c r="BN27" s="46"/>
      <c r="BO27" s="46"/>
      <c r="BP27" s="46"/>
      <c r="BQ27" s="46"/>
      <c r="BR27" s="46"/>
      <c r="BS27" s="46"/>
      <c r="BT27" s="46"/>
      <c r="BU27" s="46"/>
      <c r="BV27" s="46"/>
      <c r="BW27" s="46"/>
      <c r="BX27" s="46"/>
      <c r="BY27" s="46"/>
      <c r="BZ27" s="47"/>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5"/>
      <c r="BM28" s="46"/>
      <c r="BN28" s="46"/>
      <c r="BO28" s="46"/>
      <c r="BP28" s="46"/>
      <c r="BQ28" s="46"/>
      <c r="BR28" s="46"/>
      <c r="BS28" s="46"/>
      <c r="BT28" s="46"/>
      <c r="BU28" s="46"/>
      <c r="BV28" s="46"/>
      <c r="BW28" s="46"/>
      <c r="BX28" s="46"/>
      <c r="BY28" s="46"/>
      <c r="BZ28" s="47"/>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5"/>
      <c r="BM29" s="46"/>
      <c r="BN29" s="46"/>
      <c r="BO29" s="46"/>
      <c r="BP29" s="46"/>
      <c r="BQ29" s="46"/>
      <c r="BR29" s="46"/>
      <c r="BS29" s="46"/>
      <c r="BT29" s="46"/>
      <c r="BU29" s="46"/>
      <c r="BV29" s="46"/>
      <c r="BW29" s="46"/>
      <c r="BX29" s="46"/>
      <c r="BY29" s="46"/>
      <c r="BZ29" s="47"/>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5"/>
      <c r="BM30" s="46"/>
      <c r="BN30" s="46"/>
      <c r="BO30" s="46"/>
      <c r="BP30" s="46"/>
      <c r="BQ30" s="46"/>
      <c r="BR30" s="46"/>
      <c r="BS30" s="46"/>
      <c r="BT30" s="46"/>
      <c r="BU30" s="46"/>
      <c r="BV30" s="46"/>
      <c r="BW30" s="46"/>
      <c r="BX30" s="46"/>
      <c r="BY30" s="46"/>
      <c r="BZ30" s="47"/>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5"/>
      <c r="BM31" s="46"/>
      <c r="BN31" s="46"/>
      <c r="BO31" s="46"/>
      <c r="BP31" s="46"/>
      <c r="BQ31" s="46"/>
      <c r="BR31" s="46"/>
      <c r="BS31" s="46"/>
      <c r="BT31" s="46"/>
      <c r="BU31" s="46"/>
      <c r="BV31" s="46"/>
      <c r="BW31" s="46"/>
      <c r="BX31" s="46"/>
      <c r="BY31" s="46"/>
      <c r="BZ31" s="47"/>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5"/>
      <c r="BM32" s="46"/>
      <c r="BN32" s="46"/>
      <c r="BO32" s="46"/>
      <c r="BP32" s="46"/>
      <c r="BQ32" s="46"/>
      <c r="BR32" s="46"/>
      <c r="BS32" s="46"/>
      <c r="BT32" s="46"/>
      <c r="BU32" s="46"/>
      <c r="BV32" s="46"/>
      <c r="BW32" s="46"/>
      <c r="BX32" s="46"/>
      <c r="BY32" s="46"/>
      <c r="BZ32" s="47"/>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5"/>
      <c r="BM33" s="46"/>
      <c r="BN33" s="46"/>
      <c r="BO33" s="46"/>
      <c r="BP33" s="46"/>
      <c r="BQ33" s="46"/>
      <c r="BR33" s="46"/>
      <c r="BS33" s="46"/>
      <c r="BT33" s="46"/>
      <c r="BU33" s="46"/>
      <c r="BV33" s="46"/>
      <c r="BW33" s="46"/>
      <c r="BX33" s="46"/>
      <c r="BY33" s="46"/>
      <c r="BZ33" s="47"/>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5"/>
      <c r="BM34" s="46"/>
      <c r="BN34" s="46"/>
      <c r="BO34" s="46"/>
      <c r="BP34" s="46"/>
      <c r="BQ34" s="46"/>
      <c r="BR34" s="46"/>
      <c r="BS34" s="46"/>
      <c r="BT34" s="46"/>
      <c r="BU34" s="46"/>
      <c r="BV34" s="46"/>
      <c r="BW34" s="46"/>
      <c r="BX34" s="46"/>
      <c r="BY34" s="46"/>
      <c r="BZ34" s="47"/>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5"/>
      <c r="BM35" s="46"/>
      <c r="BN35" s="46"/>
      <c r="BO35" s="46"/>
      <c r="BP35" s="46"/>
      <c r="BQ35" s="46"/>
      <c r="BR35" s="46"/>
      <c r="BS35" s="46"/>
      <c r="BT35" s="46"/>
      <c r="BU35" s="46"/>
      <c r="BV35" s="46"/>
      <c r="BW35" s="46"/>
      <c r="BX35" s="46"/>
      <c r="BY35" s="46"/>
      <c r="BZ35" s="47"/>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5"/>
      <c r="BM36" s="46"/>
      <c r="BN36" s="46"/>
      <c r="BO36" s="46"/>
      <c r="BP36" s="46"/>
      <c r="BQ36" s="46"/>
      <c r="BR36" s="46"/>
      <c r="BS36" s="46"/>
      <c r="BT36" s="46"/>
      <c r="BU36" s="46"/>
      <c r="BV36" s="46"/>
      <c r="BW36" s="46"/>
      <c r="BX36" s="46"/>
      <c r="BY36" s="46"/>
      <c r="BZ36" s="47"/>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5"/>
      <c r="BM37" s="46"/>
      <c r="BN37" s="46"/>
      <c r="BO37" s="46"/>
      <c r="BP37" s="46"/>
      <c r="BQ37" s="46"/>
      <c r="BR37" s="46"/>
      <c r="BS37" s="46"/>
      <c r="BT37" s="46"/>
      <c r="BU37" s="46"/>
      <c r="BV37" s="46"/>
      <c r="BW37" s="46"/>
      <c r="BX37" s="46"/>
      <c r="BY37" s="46"/>
      <c r="BZ37" s="47"/>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5"/>
      <c r="BM38" s="46"/>
      <c r="BN38" s="46"/>
      <c r="BO38" s="46"/>
      <c r="BP38" s="46"/>
      <c r="BQ38" s="46"/>
      <c r="BR38" s="46"/>
      <c r="BS38" s="46"/>
      <c r="BT38" s="46"/>
      <c r="BU38" s="46"/>
      <c r="BV38" s="46"/>
      <c r="BW38" s="46"/>
      <c r="BX38" s="46"/>
      <c r="BY38" s="46"/>
      <c r="BZ38" s="47"/>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5"/>
      <c r="BM39" s="46"/>
      <c r="BN39" s="46"/>
      <c r="BO39" s="46"/>
      <c r="BP39" s="46"/>
      <c r="BQ39" s="46"/>
      <c r="BR39" s="46"/>
      <c r="BS39" s="46"/>
      <c r="BT39" s="46"/>
      <c r="BU39" s="46"/>
      <c r="BV39" s="46"/>
      <c r="BW39" s="46"/>
      <c r="BX39" s="46"/>
      <c r="BY39" s="46"/>
      <c r="BZ39" s="47"/>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5"/>
      <c r="BM40" s="46"/>
      <c r="BN40" s="46"/>
      <c r="BO40" s="46"/>
      <c r="BP40" s="46"/>
      <c r="BQ40" s="46"/>
      <c r="BR40" s="46"/>
      <c r="BS40" s="46"/>
      <c r="BT40" s="46"/>
      <c r="BU40" s="46"/>
      <c r="BV40" s="46"/>
      <c r="BW40" s="46"/>
      <c r="BX40" s="46"/>
      <c r="BY40" s="46"/>
      <c r="BZ40" s="47"/>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5"/>
      <c r="BM41" s="46"/>
      <c r="BN41" s="46"/>
      <c r="BO41" s="46"/>
      <c r="BP41" s="46"/>
      <c r="BQ41" s="46"/>
      <c r="BR41" s="46"/>
      <c r="BS41" s="46"/>
      <c r="BT41" s="46"/>
      <c r="BU41" s="46"/>
      <c r="BV41" s="46"/>
      <c r="BW41" s="46"/>
      <c r="BX41" s="46"/>
      <c r="BY41" s="46"/>
      <c r="BZ41" s="47"/>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5"/>
      <c r="BM42" s="46"/>
      <c r="BN42" s="46"/>
      <c r="BO42" s="46"/>
      <c r="BP42" s="46"/>
      <c r="BQ42" s="46"/>
      <c r="BR42" s="46"/>
      <c r="BS42" s="46"/>
      <c r="BT42" s="46"/>
      <c r="BU42" s="46"/>
      <c r="BV42" s="46"/>
      <c r="BW42" s="46"/>
      <c r="BX42" s="46"/>
      <c r="BY42" s="46"/>
      <c r="BZ42" s="47"/>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5"/>
      <c r="BM43" s="46"/>
      <c r="BN43" s="46"/>
      <c r="BO43" s="46"/>
      <c r="BP43" s="46"/>
      <c r="BQ43" s="46"/>
      <c r="BR43" s="46"/>
      <c r="BS43" s="46"/>
      <c r="BT43" s="46"/>
      <c r="BU43" s="46"/>
      <c r="BV43" s="46"/>
      <c r="BW43" s="46"/>
      <c r="BX43" s="46"/>
      <c r="BY43" s="46"/>
      <c r="BZ43" s="47"/>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5"/>
      <c r="BM44" s="46"/>
      <c r="BN44" s="46"/>
      <c r="BO44" s="46"/>
      <c r="BP44" s="46"/>
      <c r="BQ44" s="46"/>
      <c r="BR44" s="46"/>
      <c r="BS44" s="46"/>
      <c r="BT44" s="46"/>
      <c r="BU44" s="46"/>
      <c r="BV44" s="46"/>
      <c r="BW44" s="46"/>
      <c r="BX44" s="46"/>
      <c r="BY44" s="46"/>
      <c r="BZ44" s="47"/>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51" t="s">
        <v>26</v>
      </c>
      <c r="BM45" s="52"/>
      <c r="BN45" s="52"/>
      <c r="BO45" s="52"/>
      <c r="BP45" s="52"/>
      <c r="BQ45" s="52"/>
      <c r="BR45" s="52"/>
      <c r="BS45" s="52"/>
      <c r="BT45" s="52"/>
      <c r="BU45" s="52"/>
      <c r="BV45" s="52"/>
      <c r="BW45" s="52"/>
      <c r="BX45" s="52"/>
      <c r="BY45" s="52"/>
      <c r="BZ45" s="53"/>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54"/>
      <c r="BM46" s="55"/>
      <c r="BN46" s="55"/>
      <c r="BO46" s="55"/>
      <c r="BP46" s="55"/>
      <c r="BQ46" s="55"/>
      <c r="BR46" s="55"/>
      <c r="BS46" s="55"/>
      <c r="BT46" s="55"/>
      <c r="BU46" s="55"/>
      <c r="BV46" s="55"/>
      <c r="BW46" s="55"/>
      <c r="BX46" s="55"/>
      <c r="BY46" s="55"/>
      <c r="BZ46" s="56"/>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5" t="s">
        <v>110</v>
      </c>
      <c r="BM47" s="46"/>
      <c r="BN47" s="46"/>
      <c r="BO47" s="46"/>
      <c r="BP47" s="46"/>
      <c r="BQ47" s="46"/>
      <c r="BR47" s="46"/>
      <c r="BS47" s="46"/>
      <c r="BT47" s="46"/>
      <c r="BU47" s="46"/>
      <c r="BV47" s="46"/>
      <c r="BW47" s="46"/>
      <c r="BX47" s="46"/>
      <c r="BY47" s="46"/>
      <c r="BZ47" s="47"/>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5"/>
      <c r="BM48" s="46"/>
      <c r="BN48" s="46"/>
      <c r="BO48" s="46"/>
      <c r="BP48" s="46"/>
      <c r="BQ48" s="46"/>
      <c r="BR48" s="46"/>
      <c r="BS48" s="46"/>
      <c r="BT48" s="46"/>
      <c r="BU48" s="46"/>
      <c r="BV48" s="46"/>
      <c r="BW48" s="46"/>
      <c r="BX48" s="46"/>
      <c r="BY48" s="46"/>
      <c r="BZ48" s="47"/>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5"/>
      <c r="BM49" s="46"/>
      <c r="BN49" s="46"/>
      <c r="BO49" s="46"/>
      <c r="BP49" s="46"/>
      <c r="BQ49" s="46"/>
      <c r="BR49" s="46"/>
      <c r="BS49" s="46"/>
      <c r="BT49" s="46"/>
      <c r="BU49" s="46"/>
      <c r="BV49" s="46"/>
      <c r="BW49" s="46"/>
      <c r="BX49" s="46"/>
      <c r="BY49" s="46"/>
      <c r="BZ49" s="47"/>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5"/>
      <c r="BM50" s="46"/>
      <c r="BN50" s="46"/>
      <c r="BO50" s="46"/>
      <c r="BP50" s="46"/>
      <c r="BQ50" s="46"/>
      <c r="BR50" s="46"/>
      <c r="BS50" s="46"/>
      <c r="BT50" s="46"/>
      <c r="BU50" s="46"/>
      <c r="BV50" s="46"/>
      <c r="BW50" s="46"/>
      <c r="BX50" s="46"/>
      <c r="BY50" s="46"/>
      <c r="BZ50" s="47"/>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5"/>
      <c r="BM51" s="46"/>
      <c r="BN51" s="46"/>
      <c r="BO51" s="46"/>
      <c r="BP51" s="46"/>
      <c r="BQ51" s="46"/>
      <c r="BR51" s="46"/>
      <c r="BS51" s="46"/>
      <c r="BT51" s="46"/>
      <c r="BU51" s="46"/>
      <c r="BV51" s="46"/>
      <c r="BW51" s="46"/>
      <c r="BX51" s="46"/>
      <c r="BY51" s="46"/>
      <c r="BZ51" s="47"/>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5"/>
      <c r="BM52" s="46"/>
      <c r="BN52" s="46"/>
      <c r="BO52" s="46"/>
      <c r="BP52" s="46"/>
      <c r="BQ52" s="46"/>
      <c r="BR52" s="46"/>
      <c r="BS52" s="46"/>
      <c r="BT52" s="46"/>
      <c r="BU52" s="46"/>
      <c r="BV52" s="46"/>
      <c r="BW52" s="46"/>
      <c r="BX52" s="46"/>
      <c r="BY52" s="46"/>
      <c r="BZ52" s="47"/>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5"/>
      <c r="BM53" s="46"/>
      <c r="BN53" s="46"/>
      <c r="BO53" s="46"/>
      <c r="BP53" s="46"/>
      <c r="BQ53" s="46"/>
      <c r="BR53" s="46"/>
      <c r="BS53" s="46"/>
      <c r="BT53" s="46"/>
      <c r="BU53" s="46"/>
      <c r="BV53" s="46"/>
      <c r="BW53" s="46"/>
      <c r="BX53" s="46"/>
      <c r="BY53" s="46"/>
      <c r="BZ53" s="47"/>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5"/>
      <c r="BM54" s="46"/>
      <c r="BN54" s="46"/>
      <c r="BO54" s="46"/>
      <c r="BP54" s="46"/>
      <c r="BQ54" s="46"/>
      <c r="BR54" s="46"/>
      <c r="BS54" s="46"/>
      <c r="BT54" s="46"/>
      <c r="BU54" s="46"/>
      <c r="BV54" s="46"/>
      <c r="BW54" s="46"/>
      <c r="BX54" s="46"/>
      <c r="BY54" s="46"/>
      <c r="BZ54" s="47"/>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5"/>
      <c r="BM55" s="46"/>
      <c r="BN55" s="46"/>
      <c r="BO55" s="46"/>
      <c r="BP55" s="46"/>
      <c r="BQ55" s="46"/>
      <c r="BR55" s="46"/>
      <c r="BS55" s="46"/>
      <c r="BT55" s="46"/>
      <c r="BU55" s="46"/>
      <c r="BV55" s="46"/>
      <c r="BW55" s="46"/>
      <c r="BX55" s="46"/>
      <c r="BY55" s="46"/>
      <c r="BZ55" s="47"/>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5"/>
      <c r="BM56" s="46"/>
      <c r="BN56" s="46"/>
      <c r="BO56" s="46"/>
      <c r="BP56" s="46"/>
      <c r="BQ56" s="46"/>
      <c r="BR56" s="46"/>
      <c r="BS56" s="46"/>
      <c r="BT56" s="46"/>
      <c r="BU56" s="46"/>
      <c r="BV56" s="46"/>
      <c r="BW56" s="46"/>
      <c r="BX56" s="46"/>
      <c r="BY56" s="46"/>
      <c r="BZ56" s="47"/>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5"/>
      <c r="BM57" s="46"/>
      <c r="BN57" s="46"/>
      <c r="BO57" s="46"/>
      <c r="BP57" s="46"/>
      <c r="BQ57" s="46"/>
      <c r="BR57" s="46"/>
      <c r="BS57" s="46"/>
      <c r="BT57" s="46"/>
      <c r="BU57" s="46"/>
      <c r="BV57" s="46"/>
      <c r="BW57" s="46"/>
      <c r="BX57" s="46"/>
      <c r="BY57" s="46"/>
      <c r="BZ57" s="47"/>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5"/>
      <c r="BM58" s="46"/>
      <c r="BN58" s="46"/>
      <c r="BO58" s="46"/>
      <c r="BP58" s="46"/>
      <c r="BQ58" s="46"/>
      <c r="BR58" s="46"/>
      <c r="BS58" s="46"/>
      <c r="BT58" s="46"/>
      <c r="BU58" s="46"/>
      <c r="BV58" s="46"/>
      <c r="BW58" s="46"/>
      <c r="BX58" s="46"/>
      <c r="BY58" s="46"/>
      <c r="BZ58" s="47"/>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5"/>
      <c r="BM59" s="46"/>
      <c r="BN59" s="46"/>
      <c r="BO59" s="46"/>
      <c r="BP59" s="46"/>
      <c r="BQ59" s="46"/>
      <c r="BR59" s="46"/>
      <c r="BS59" s="46"/>
      <c r="BT59" s="46"/>
      <c r="BU59" s="46"/>
      <c r="BV59" s="46"/>
      <c r="BW59" s="46"/>
      <c r="BX59" s="46"/>
      <c r="BY59" s="46"/>
      <c r="BZ59" s="47"/>
    </row>
    <row r="60" spans="1:78" ht="13.5" customHeight="1" x14ac:dyDescent="0.2">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45"/>
      <c r="BM60" s="46"/>
      <c r="BN60" s="46"/>
      <c r="BO60" s="46"/>
      <c r="BP60" s="46"/>
      <c r="BQ60" s="46"/>
      <c r="BR60" s="46"/>
      <c r="BS60" s="46"/>
      <c r="BT60" s="46"/>
      <c r="BU60" s="46"/>
      <c r="BV60" s="46"/>
      <c r="BW60" s="46"/>
      <c r="BX60" s="46"/>
      <c r="BY60" s="46"/>
      <c r="BZ60" s="47"/>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45"/>
      <c r="BM61" s="46"/>
      <c r="BN61" s="46"/>
      <c r="BO61" s="46"/>
      <c r="BP61" s="46"/>
      <c r="BQ61" s="46"/>
      <c r="BR61" s="46"/>
      <c r="BS61" s="46"/>
      <c r="BT61" s="46"/>
      <c r="BU61" s="46"/>
      <c r="BV61" s="46"/>
      <c r="BW61" s="46"/>
      <c r="BX61" s="46"/>
      <c r="BY61" s="46"/>
      <c r="BZ61" s="47"/>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5"/>
      <c r="BM62" s="46"/>
      <c r="BN62" s="46"/>
      <c r="BO62" s="46"/>
      <c r="BP62" s="46"/>
      <c r="BQ62" s="46"/>
      <c r="BR62" s="46"/>
      <c r="BS62" s="46"/>
      <c r="BT62" s="46"/>
      <c r="BU62" s="46"/>
      <c r="BV62" s="46"/>
      <c r="BW62" s="46"/>
      <c r="BX62" s="46"/>
      <c r="BY62" s="46"/>
      <c r="BZ62" s="47"/>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5"/>
      <c r="BM63" s="46"/>
      <c r="BN63" s="46"/>
      <c r="BO63" s="46"/>
      <c r="BP63" s="46"/>
      <c r="BQ63" s="46"/>
      <c r="BR63" s="46"/>
      <c r="BS63" s="46"/>
      <c r="BT63" s="46"/>
      <c r="BU63" s="46"/>
      <c r="BV63" s="46"/>
      <c r="BW63" s="46"/>
      <c r="BX63" s="46"/>
      <c r="BY63" s="46"/>
      <c r="BZ63" s="47"/>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51" t="s">
        <v>28</v>
      </c>
      <c r="BM64" s="52"/>
      <c r="BN64" s="52"/>
      <c r="BO64" s="52"/>
      <c r="BP64" s="52"/>
      <c r="BQ64" s="52"/>
      <c r="BR64" s="52"/>
      <c r="BS64" s="52"/>
      <c r="BT64" s="52"/>
      <c r="BU64" s="52"/>
      <c r="BV64" s="52"/>
      <c r="BW64" s="52"/>
      <c r="BX64" s="52"/>
      <c r="BY64" s="52"/>
      <c r="BZ64" s="53"/>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54"/>
      <c r="BM65" s="55"/>
      <c r="BN65" s="55"/>
      <c r="BO65" s="55"/>
      <c r="BP65" s="55"/>
      <c r="BQ65" s="55"/>
      <c r="BR65" s="55"/>
      <c r="BS65" s="55"/>
      <c r="BT65" s="55"/>
      <c r="BU65" s="55"/>
      <c r="BV65" s="55"/>
      <c r="BW65" s="55"/>
      <c r="BX65" s="55"/>
      <c r="BY65" s="55"/>
      <c r="BZ65" s="56"/>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5" t="s">
        <v>111</v>
      </c>
      <c r="BM66" s="46"/>
      <c r="BN66" s="46"/>
      <c r="BO66" s="46"/>
      <c r="BP66" s="46"/>
      <c r="BQ66" s="46"/>
      <c r="BR66" s="46"/>
      <c r="BS66" s="46"/>
      <c r="BT66" s="46"/>
      <c r="BU66" s="46"/>
      <c r="BV66" s="46"/>
      <c r="BW66" s="46"/>
      <c r="BX66" s="46"/>
      <c r="BY66" s="46"/>
      <c r="BZ66" s="47"/>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5"/>
      <c r="BM67" s="46"/>
      <c r="BN67" s="46"/>
      <c r="BO67" s="46"/>
      <c r="BP67" s="46"/>
      <c r="BQ67" s="46"/>
      <c r="BR67" s="46"/>
      <c r="BS67" s="46"/>
      <c r="BT67" s="46"/>
      <c r="BU67" s="46"/>
      <c r="BV67" s="46"/>
      <c r="BW67" s="46"/>
      <c r="BX67" s="46"/>
      <c r="BY67" s="46"/>
      <c r="BZ67" s="47"/>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5"/>
      <c r="BM68" s="46"/>
      <c r="BN68" s="46"/>
      <c r="BO68" s="46"/>
      <c r="BP68" s="46"/>
      <c r="BQ68" s="46"/>
      <c r="BR68" s="46"/>
      <c r="BS68" s="46"/>
      <c r="BT68" s="46"/>
      <c r="BU68" s="46"/>
      <c r="BV68" s="46"/>
      <c r="BW68" s="46"/>
      <c r="BX68" s="46"/>
      <c r="BY68" s="46"/>
      <c r="BZ68" s="47"/>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5"/>
      <c r="BM69" s="46"/>
      <c r="BN69" s="46"/>
      <c r="BO69" s="46"/>
      <c r="BP69" s="46"/>
      <c r="BQ69" s="46"/>
      <c r="BR69" s="46"/>
      <c r="BS69" s="46"/>
      <c r="BT69" s="46"/>
      <c r="BU69" s="46"/>
      <c r="BV69" s="46"/>
      <c r="BW69" s="46"/>
      <c r="BX69" s="46"/>
      <c r="BY69" s="46"/>
      <c r="BZ69" s="47"/>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5"/>
      <c r="BM70" s="46"/>
      <c r="BN70" s="46"/>
      <c r="BO70" s="46"/>
      <c r="BP70" s="46"/>
      <c r="BQ70" s="46"/>
      <c r="BR70" s="46"/>
      <c r="BS70" s="46"/>
      <c r="BT70" s="46"/>
      <c r="BU70" s="46"/>
      <c r="BV70" s="46"/>
      <c r="BW70" s="46"/>
      <c r="BX70" s="46"/>
      <c r="BY70" s="46"/>
      <c r="BZ70" s="47"/>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5"/>
      <c r="BM71" s="46"/>
      <c r="BN71" s="46"/>
      <c r="BO71" s="46"/>
      <c r="BP71" s="46"/>
      <c r="BQ71" s="46"/>
      <c r="BR71" s="46"/>
      <c r="BS71" s="46"/>
      <c r="BT71" s="46"/>
      <c r="BU71" s="46"/>
      <c r="BV71" s="46"/>
      <c r="BW71" s="46"/>
      <c r="BX71" s="46"/>
      <c r="BY71" s="46"/>
      <c r="BZ71" s="47"/>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5"/>
      <c r="BM72" s="46"/>
      <c r="BN72" s="46"/>
      <c r="BO72" s="46"/>
      <c r="BP72" s="46"/>
      <c r="BQ72" s="46"/>
      <c r="BR72" s="46"/>
      <c r="BS72" s="46"/>
      <c r="BT72" s="46"/>
      <c r="BU72" s="46"/>
      <c r="BV72" s="46"/>
      <c r="BW72" s="46"/>
      <c r="BX72" s="46"/>
      <c r="BY72" s="46"/>
      <c r="BZ72" s="47"/>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5"/>
      <c r="BM73" s="46"/>
      <c r="BN73" s="46"/>
      <c r="BO73" s="46"/>
      <c r="BP73" s="46"/>
      <c r="BQ73" s="46"/>
      <c r="BR73" s="46"/>
      <c r="BS73" s="46"/>
      <c r="BT73" s="46"/>
      <c r="BU73" s="46"/>
      <c r="BV73" s="46"/>
      <c r="BW73" s="46"/>
      <c r="BX73" s="46"/>
      <c r="BY73" s="46"/>
      <c r="BZ73" s="47"/>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5"/>
      <c r="BM74" s="46"/>
      <c r="BN74" s="46"/>
      <c r="BO74" s="46"/>
      <c r="BP74" s="46"/>
      <c r="BQ74" s="46"/>
      <c r="BR74" s="46"/>
      <c r="BS74" s="46"/>
      <c r="BT74" s="46"/>
      <c r="BU74" s="46"/>
      <c r="BV74" s="46"/>
      <c r="BW74" s="46"/>
      <c r="BX74" s="46"/>
      <c r="BY74" s="46"/>
      <c r="BZ74" s="47"/>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5"/>
      <c r="BM75" s="46"/>
      <c r="BN75" s="46"/>
      <c r="BO75" s="46"/>
      <c r="BP75" s="46"/>
      <c r="BQ75" s="46"/>
      <c r="BR75" s="46"/>
      <c r="BS75" s="46"/>
      <c r="BT75" s="46"/>
      <c r="BU75" s="46"/>
      <c r="BV75" s="46"/>
      <c r="BW75" s="46"/>
      <c r="BX75" s="46"/>
      <c r="BY75" s="46"/>
      <c r="BZ75" s="47"/>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5"/>
      <c r="BM76" s="46"/>
      <c r="BN76" s="46"/>
      <c r="BO76" s="46"/>
      <c r="BP76" s="46"/>
      <c r="BQ76" s="46"/>
      <c r="BR76" s="46"/>
      <c r="BS76" s="46"/>
      <c r="BT76" s="46"/>
      <c r="BU76" s="46"/>
      <c r="BV76" s="46"/>
      <c r="BW76" s="46"/>
      <c r="BX76" s="46"/>
      <c r="BY76" s="46"/>
      <c r="BZ76" s="47"/>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5"/>
      <c r="BM77" s="46"/>
      <c r="BN77" s="46"/>
      <c r="BO77" s="46"/>
      <c r="BP77" s="46"/>
      <c r="BQ77" s="46"/>
      <c r="BR77" s="46"/>
      <c r="BS77" s="46"/>
      <c r="BT77" s="46"/>
      <c r="BU77" s="46"/>
      <c r="BV77" s="46"/>
      <c r="BW77" s="46"/>
      <c r="BX77" s="46"/>
      <c r="BY77" s="46"/>
      <c r="BZ77" s="47"/>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5"/>
      <c r="BM78" s="46"/>
      <c r="BN78" s="46"/>
      <c r="BO78" s="46"/>
      <c r="BP78" s="46"/>
      <c r="BQ78" s="46"/>
      <c r="BR78" s="46"/>
      <c r="BS78" s="46"/>
      <c r="BT78" s="46"/>
      <c r="BU78" s="46"/>
      <c r="BV78" s="46"/>
      <c r="BW78" s="46"/>
      <c r="BX78" s="46"/>
      <c r="BY78" s="46"/>
      <c r="BZ78" s="47"/>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45"/>
      <c r="BM79" s="46"/>
      <c r="BN79" s="46"/>
      <c r="BO79" s="46"/>
      <c r="BP79" s="46"/>
      <c r="BQ79" s="46"/>
      <c r="BR79" s="46"/>
      <c r="BS79" s="46"/>
      <c r="BT79" s="46"/>
      <c r="BU79" s="46"/>
      <c r="BV79" s="46"/>
      <c r="BW79" s="46"/>
      <c r="BX79" s="46"/>
      <c r="BY79" s="46"/>
      <c r="BZ79" s="47"/>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45"/>
      <c r="BM80" s="46"/>
      <c r="BN80" s="46"/>
      <c r="BO80" s="46"/>
      <c r="BP80" s="46"/>
      <c r="BQ80" s="46"/>
      <c r="BR80" s="46"/>
      <c r="BS80" s="46"/>
      <c r="BT80" s="46"/>
      <c r="BU80" s="46"/>
      <c r="BV80" s="46"/>
      <c r="BW80" s="46"/>
      <c r="BX80" s="46"/>
      <c r="BY80" s="46"/>
      <c r="BZ80" s="47"/>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45"/>
      <c r="BM81" s="46"/>
      <c r="BN81" s="46"/>
      <c r="BO81" s="46"/>
      <c r="BP81" s="46"/>
      <c r="BQ81" s="46"/>
      <c r="BR81" s="46"/>
      <c r="BS81" s="46"/>
      <c r="BT81" s="46"/>
      <c r="BU81" s="46"/>
      <c r="BV81" s="46"/>
      <c r="BW81" s="46"/>
      <c r="BX81" s="46"/>
      <c r="BY81" s="46"/>
      <c r="BZ81" s="47"/>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8"/>
      <c r="BM82" s="49"/>
      <c r="BN82" s="49"/>
      <c r="BO82" s="49"/>
      <c r="BP82" s="49"/>
      <c r="BQ82" s="49"/>
      <c r="BR82" s="49"/>
      <c r="BS82" s="49"/>
      <c r="BT82" s="49"/>
      <c r="BU82" s="49"/>
      <c r="BV82" s="49"/>
      <c r="BW82" s="49"/>
      <c r="BX82" s="49"/>
      <c r="BY82" s="49"/>
      <c r="BZ82" s="50"/>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zUNPpI4Gh5f9610A1RAlP2GWkE/YwWQJbYTu43ZJEIJuifhi0vkaNeYkm7lB02SYKjFnCFm39tVXqhfApyUYQA==" saltValue="hvYpNZnDZCxuWbgb4V7bb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6:BZ82"/>
    <mergeCell ref="BL64:BZ65"/>
    <mergeCell ref="BL11:BZ13"/>
    <mergeCell ref="B14:BJ15"/>
    <mergeCell ref="BL14:BZ15"/>
    <mergeCell ref="BL45:BZ46"/>
    <mergeCell ref="B60:BJ61"/>
    <mergeCell ref="BL16:BZ44"/>
    <mergeCell ref="BL47:BZ6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2">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2">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
      <c r="A6" s="29" t="s">
        <v>92</v>
      </c>
      <c r="B6" s="34">
        <f>B7</f>
        <v>2020</v>
      </c>
      <c r="C6" s="34">
        <f t="shared" ref="C6:W6" si="3">C7</f>
        <v>75221</v>
      </c>
      <c r="D6" s="34">
        <f t="shared" si="3"/>
        <v>46</v>
      </c>
      <c r="E6" s="34">
        <f t="shared" si="3"/>
        <v>1</v>
      </c>
      <c r="F6" s="34">
        <f t="shared" si="3"/>
        <v>0</v>
      </c>
      <c r="G6" s="34">
        <f t="shared" si="3"/>
        <v>1</v>
      </c>
      <c r="H6" s="34" t="str">
        <f t="shared" si="3"/>
        <v>福島県　小野町</v>
      </c>
      <c r="I6" s="34" t="str">
        <f t="shared" si="3"/>
        <v>法適用</v>
      </c>
      <c r="J6" s="34" t="str">
        <f t="shared" si="3"/>
        <v>水道事業</v>
      </c>
      <c r="K6" s="34" t="str">
        <f t="shared" si="3"/>
        <v>末端給水事業</v>
      </c>
      <c r="L6" s="34" t="str">
        <f t="shared" si="3"/>
        <v>A9</v>
      </c>
      <c r="M6" s="34" t="str">
        <f t="shared" si="3"/>
        <v>非設置</v>
      </c>
      <c r="N6" s="35" t="str">
        <f t="shared" si="3"/>
        <v>-</v>
      </c>
      <c r="O6" s="35">
        <f t="shared" si="3"/>
        <v>73.53</v>
      </c>
      <c r="P6" s="35">
        <f t="shared" si="3"/>
        <v>49.47</v>
      </c>
      <c r="Q6" s="35">
        <f t="shared" si="3"/>
        <v>4510</v>
      </c>
      <c r="R6" s="35">
        <f t="shared" si="3"/>
        <v>9816</v>
      </c>
      <c r="S6" s="35">
        <f t="shared" si="3"/>
        <v>125.18</v>
      </c>
      <c r="T6" s="35">
        <f t="shared" si="3"/>
        <v>78.42</v>
      </c>
      <c r="U6" s="35">
        <f t="shared" si="3"/>
        <v>4810</v>
      </c>
      <c r="V6" s="35">
        <f t="shared" si="3"/>
        <v>9.7899999999999991</v>
      </c>
      <c r="W6" s="35">
        <f t="shared" si="3"/>
        <v>491.32</v>
      </c>
      <c r="X6" s="36">
        <f>IF(X7="",NA(),X7)</f>
        <v>104.91</v>
      </c>
      <c r="Y6" s="36">
        <f t="shared" ref="Y6:AG6" si="4">IF(Y7="",NA(),Y7)</f>
        <v>107.63</v>
      </c>
      <c r="Z6" s="36">
        <f t="shared" si="4"/>
        <v>109.86</v>
      </c>
      <c r="AA6" s="36">
        <f t="shared" si="4"/>
        <v>105.73</v>
      </c>
      <c r="AB6" s="36">
        <f t="shared" si="4"/>
        <v>108.57</v>
      </c>
      <c r="AC6" s="36">
        <f t="shared" si="4"/>
        <v>107.95</v>
      </c>
      <c r="AD6" s="36">
        <f t="shared" si="4"/>
        <v>104.47</v>
      </c>
      <c r="AE6" s="36">
        <f t="shared" si="4"/>
        <v>107.64</v>
      </c>
      <c r="AF6" s="36">
        <f t="shared" si="4"/>
        <v>108.22</v>
      </c>
      <c r="AG6" s="36">
        <f t="shared" si="4"/>
        <v>114.22</v>
      </c>
      <c r="AH6" s="35" t="str">
        <f>IF(AH7="","",IF(AH7="-","【-】","【"&amp;SUBSTITUTE(TEXT(AH7,"#,##0.00"),"-","△")&amp;"】"))</f>
        <v>【110.27】</v>
      </c>
      <c r="AI6" s="35">
        <f>IF(AI7="",NA(),AI7)</f>
        <v>0</v>
      </c>
      <c r="AJ6" s="35">
        <f t="shared" ref="AJ6:AR6" si="5">IF(AJ7="",NA(),AJ7)</f>
        <v>0</v>
      </c>
      <c r="AK6" s="35">
        <f t="shared" si="5"/>
        <v>0</v>
      </c>
      <c r="AL6" s="35">
        <f t="shared" si="5"/>
        <v>0</v>
      </c>
      <c r="AM6" s="35">
        <f t="shared" si="5"/>
        <v>0</v>
      </c>
      <c r="AN6" s="36">
        <f t="shared" si="5"/>
        <v>12.44</v>
      </c>
      <c r="AO6" s="36">
        <f t="shared" si="5"/>
        <v>16.399999999999999</v>
      </c>
      <c r="AP6" s="36">
        <f t="shared" si="5"/>
        <v>30.84</v>
      </c>
      <c r="AQ6" s="36">
        <f t="shared" si="5"/>
        <v>25.29</v>
      </c>
      <c r="AR6" s="36">
        <f t="shared" si="5"/>
        <v>22.71</v>
      </c>
      <c r="AS6" s="35" t="str">
        <f>IF(AS7="","",IF(AS7="-","【-】","【"&amp;SUBSTITUTE(TEXT(AS7,"#,##0.00"),"-","△")&amp;"】"))</f>
        <v>【1.15】</v>
      </c>
      <c r="AT6" s="36">
        <f>IF(AT7="",NA(),AT7)</f>
        <v>181.95</v>
      </c>
      <c r="AU6" s="36">
        <f t="shared" ref="AU6:BC6" si="6">IF(AU7="",NA(),AU7)</f>
        <v>225.36</v>
      </c>
      <c r="AV6" s="36">
        <f t="shared" si="6"/>
        <v>240.81</v>
      </c>
      <c r="AW6" s="36">
        <f t="shared" si="6"/>
        <v>396.86</v>
      </c>
      <c r="AX6" s="36">
        <f t="shared" si="6"/>
        <v>326.27999999999997</v>
      </c>
      <c r="AY6" s="36">
        <f t="shared" si="6"/>
        <v>371.89</v>
      </c>
      <c r="AZ6" s="36">
        <f t="shared" si="6"/>
        <v>293.23</v>
      </c>
      <c r="BA6" s="36">
        <f t="shared" si="6"/>
        <v>450.54</v>
      </c>
      <c r="BB6" s="36">
        <f t="shared" si="6"/>
        <v>348.88</v>
      </c>
      <c r="BC6" s="36">
        <f t="shared" si="6"/>
        <v>381.07</v>
      </c>
      <c r="BD6" s="35" t="str">
        <f>IF(BD7="","",IF(BD7="-","【-】","【"&amp;SUBSTITUTE(TEXT(BD7,"#,##0.00"),"-","△")&amp;"】"))</f>
        <v>【260.31】</v>
      </c>
      <c r="BE6" s="36">
        <f>IF(BE7="",NA(),BE7)</f>
        <v>406.94</v>
      </c>
      <c r="BF6" s="36">
        <f t="shared" ref="BF6:BN6" si="7">IF(BF7="",NA(),BF7)</f>
        <v>412.18</v>
      </c>
      <c r="BG6" s="36">
        <f t="shared" si="7"/>
        <v>390.07</v>
      </c>
      <c r="BH6" s="36">
        <f t="shared" si="7"/>
        <v>388.26</v>
      </c>
      <c r="BI6" s="36">
        <f t="shared" si="7"/>
        <v>384.95</v>
      </c>
      <c r="BJ6" s="36">
        <f t="shared" si="7"/>
        <v>483.11</v>
      </c>
      <c r="BK6" s="36">
        <f t="shared" si="7"/>
        <v>542.29999999999995</v>
      </c>
      <c r="BL6" s="36">
        <f t="shared" si="7"/>
        <v>496.56</v>
      </c>
      <c r="BM6" s="36">
        <f t="shared" si="7"/>
        <v>540.38</v>
      </c>
      <c r="BN6" s="36">
        <f t="shared" si="7"/>
        <v>556.47</v>
      </c>
      <c r="BO6" s="35" t="str">
        <f>IF(BO7="","",IF(BO7="-","【-】","【"&amp;SUBSTITUTE(TEXT(BO7,"#,##0.00"),"-","△")&amp;"】"))</f>
        <v>【275.67】</v>
      </c>
      <c r="BP6" s="36">
        <f>IF(BP7="",NA(),BP7)</f>
        <v>92.05</v>
      </c>
      <c r="BQ6" s="36">
        <f t="shared" ref="BQ6:BY6" si="8">IF(BQ7="",NA(),BQ7)</f>
        <v>91.3</v>
      </c>
      <c r="BR6" s="36">
        <f t="shared" si="8"/>
        <v>94.09</v>
      </c>
      <c r="BS6" s="36">
        <f t="shared" si="8"/>
        <v>92.76</v>
      </c>
      <c r="BT6" s="36">
        <f t="shared" si="8"/>
        <v>93.27</v>
      </c>
      <c r="BU6" s="36">
        <f t="shared" si="8"/>
        <v>93.28</v>
      </c>
      <c r="BV6" s="36">
        <f t="shared" si="8"/>
        <v>87.51</v>
      </c>
      <c r="BW6" s="36">
        <f t="shared" si="8"/>
        <v>84.9</v>
      </c>
      <c r="BX6" s="36">
        <f t="shared" si="8"/>
        <v>83.22</v>
      </c>
      <c r="BY6" s="36">
        <f t="shared" si="8"/>
        <v>78.67</v>
      </c>
      <c r="BZ6" s="35" t="str">
        <f>IF(BZ7="","",IF(BZ7="-","【-】","【"&amp;SUBSTITUTE(TEXT(BZ7,"#,##0.00"),"-","△")&amp;"】"))</f>
        <v>【100.05】</v>
      </c>
      <c r="CA6" s="36">
        <f>IF(CA7="",NA(),CA7)</f>
        <v>266.58999999999997</v>
      </c>
      <c r="CB6" s="36">
        <f t="shared" ref="CB6:CJ6" si="9">IF(CB7="",NA(),CB7)</f>
        <v>270.88</v>
      </c>
      <c r="CC6" s="36">
        <f t="shared" si="9"/>
        <v>262.38</v>
      </c>
      <c r="CD6" s="36">
        <f t="shared" si="9"/>
        <v>267.39</v>
      </c>
      <c r="CE6" s="36">
        <f t="shared" si="9"/>
        <v>262.48</v>
      </c>
      <c r="CF6" s="36">
        <f t="shared" si="9"/>
        <v>208.29</v>
      </c>
      <c r="CG6" s="36">
        <f t="shared" si="9"/>
        <v>218.42</v>
      </c>
      <c r="CH6" s="36">
        <f t="shared" si="9"/>
        <v>231.9</v>
      </c>
      <c r="CI6" s="36">
        <f t="shared" si="9"/>
        <v>234.17</v>
      </c>
      <c r="CJ6" s="36">
        <f t="shared" si="9"/>
        <v>257.95</v>
      </c>
      <c r="CK6" s="35" t="str">
        <f>IF(CK7="","",IF(CK7="-","【-】","【"&amp;SUBSTITUTE(TEXT(CK7,"#,##0.00"),"-","△")&amp;"】"))</f>
        <v>【166.40】</v>
      </c>
      <c r="CL6" s="36">
        <f>IF(CL7="",NA(),CL7)</f>
        <v>34.950000000000003</v>
      </c>
      <c r="CM6" s="36">
        <f t="shared" ref="CM6:CU6" si="10">IF(CM7="",NA(),CM7)</f>
        <v>35.369999999999997</v>
      </c>
      <c r="CN6" s="36">
        <f t="shared" si="10"/>
        <v>34.18</v>
      </c>
      <c r="CO6" s="36">
        <f t="shared" si="10"/>
        <v>33.44</v>
      </c>
      <c r="CP6" s="36">
        <f t="shared" si="10"/>
        <v>35.96</v>
      </c>
      <c r="CQ6" s="36">
        <f t="shared" si="10"/>
        <v>49.32</v>
      </c>
      <c r="CR6" s="36">
        <f t="shared" si="10"/>
        <v>50.24</v>
      </c>
      <c r="CS6" s="36">
        <f t="shared" si="10"/>
        <v>39.61</v>
      </c>
      <c r="CT6" s="36">
        <f t="shared" si="10"/>
        <v>41.06</v>
      </c>
      <c r="CU6" s="36">
        <f t="shared" si="10"/>
        <v>39.94</v>
      </c>
      <c r="CV6" s="35" t="str">
        <f>IF(CV7="","",IF(CV7="-","【-】","【"&amp;SUBSTITUTE(TEXT(CV7,"#,##0.00"),"-","△")&amp;"】"))</f>
        <v>【60.69】</v>
      </c>
      <c r="CW6" s="36">
        <f>IF(CW7="",NA(),CW7)</f>
        <v>75.72</v>
      </c>
      <c r="CX6" s="36">
        <f t="shared" ref="CX6:DF6" si="11">IF(CX7="",NA(),CX7)</f>
        <v>73.88</v>
      </c>
      <c r="CY6" s="36">
        <f t="shared" si="11"/>
        <v>78.209999999999994</v>
      </c>
      <c r="CZ6" s="36">
        <f t="shared" si="11"/>
        <v>77.209999999999994</v>
      </c>
      <c r="DA6" s="36">
        <f t="shared" si="11"/>
        <v>71.75</v>
      </c>
      <c r="DB6" s="36">
        <f t="shared" si="11"/>
        <v>79.34</v>
      </c>
      <c r="DC6" s="36">
        <f t="shared" si="11"/>
        <v>78.650000000000006</v>
      </c>
      <c r="DD6" s="36">
        <f t="shared" si="11"/>
        <v>72.959999999999994</v>
      </c>
      <c r="DE6" s="36">
        <f t="shared" si="11"/>
        <v>72.42</v>
      </c>
      <c r="DF6" s="36">
        <f t="shared" si="11"/>
        <v>69.41</v>
      </c>
      <c r="DG6" s="35" t="str">
        <f>IF(DG7="","",IF(DG7="-","【-】","【"&amp;SUBSTITUTE(TEXT(DG7,"#,##0.00"),"-","△")&amp;"】"))</f>
        <v>【89.82】</v>
      </c>
      <c r="DH6" s="36">
        <f>IF(DH7="",NA(),DH7)</f>
        <v>55.71</v>
      </c>
      <c r="DI6" s="36">
        <f t="shared" ref="DI6:DQ6" si="12">IF(DI7="",NA(),DI7)</f>
        <v>56.66</v>
      </c>
      <c r="DJ6" s="36">
        <f t="shared" si="12"/>
        <v>57.72</v>
      </c>
      <c r="DK6" s="36">
        <f t="shared" si="12"/>
        <v>58.7</v>
      </c>
      <c r="DL6" s="36">
        <f t="shared" si="12"/>
        <v>60.08</v>
      </c>
      <c r="DM6" s="36">
        <f t="shared" si="12"/>
        <v>48.3</v>
      </c>
      <c r="DN6" s="36">
        <f t="shared" si="12"/>
        <v>45.14</v>
      </c>
      <c r="DO6" s="36">
        <f t="shared" si="12"/>
        <v>54.09</v>
      </c>
      <c r="DP6" s="36">
        <f t="shared" si="12"/>
        <v>52.73</v>
      </c>
      <c r="DQ6" s="36">
        <f t="shared" si="12"/>
        <v>53.25</v>
      </c>
      <c r="DR6" s="35" t="str">
        <f>IF(DR7="","",IF(DR7="-","【-】","【"&amp;SUBSTITUTE(TEXT(DR7,"#,##0.00"),"-","△")&amp;"】"))</f>
        <v>【50.19】</v>
      </c>
      <c r="DS6" s="36">
        <f>IF(DS7="",NA(),DS7)</f>
        <v>29.74</v>
      </c>
      <c r="DT6" s="36">
        <f t="shared" ref="DT6:EB6" si="13">IF(DT7="",NA(),DT7)</f>
        <v>27.7</v>
      </c>
      <c r="DU6" s="36">
        <f t="shared" si="13"/>
        <v>18.05</v>
      </c>
      <c r="DV6" s="36">
        <f t="shared" si="13"/>
        <v>16.829999999999998</v>
      </c>
      <c r="DW6" s="36">
        <f t="shared" si="13"/>
        <v>16.04</v>
      </c>
      <c r="DX6" s="36">
        <f t="shared" si="13"/>
        <v>12.43</v>
      </c>
      <c r="DY6" s="36">
        <f t="shared" si="13"/>
        <v>13.58</v>
      </c>
      <c r="DZ6" s="36">
        <f t="shared" si="13"/>
        <v>18.68</v>
      </c>
      <c r="EA6" s="36">
        <f t="shared" si="13"/>
        <v>19.91</v>
      </c>
      <c r="EB6" s="36">
        <f t="shared" si="13"/>
        <v>23.02</v>
      </c>
      <c r="EC6" s="35" t="str">
        <f>IF(EC7="","",IF(EC7="-","【-】","【"&amp;SUBSTITUTE(TEXT(EC7,"#,##0.00"),"-","△")&amp;"】"))</f>
        <v>【20.63】</v>
      </c>
      <c r="ED6" s="36">
        <f>IF(ED7="",NA(),ED7)</f>
        <v>1.19</v>
      </c>
      <c r="EE6" s="36">
        <f t="shared" ref="EE6:EM6" si="14">IF(EE7="",NA(),EE7)</f>
        <v>1.92</v>
      </c>
      <c r="EF6" s="36">
        <f t="shared" si="14"/>
        <v>1.29</v>
      </c>
      <c r="EG6" s="36">
        <f t="shared" si="14"/>
        <v>1.0900000000000001</v>
      </c>
      <c r="EH6" s="36">
        <f t="shared" si="14"/>
        <v>1.46</v>
      </c>
      <c r="EI6" s="36">
        <f t="shared" si="14"/>
        <v>0.46</v>
      </c>
      <c r="EJ6" s="36">
        <f t="shared" si="14"/>
        <v>0.44</v>
      </c>
      <c r="EK6" s="36">
        <f t="shared" si="14"/>
        <v>0.32</v>
      </c>
      <c r="EL6" s="36">
        <f t="shared" si="14"/>
        <v>0.81</v>
      </c>
      <c r="EM6" s="36">
        <f t="shared" si="14"/>
        <v>0.38</v>
      </c>
      <c r="EN6" s="35" t="str">
        <f>IF(EN7="","",IF(EN7="-","【-】","【"&amp;SUBSTITUTE(TEXT(EN7,"#,##0.00"),"-","△")&amp;"】"))</f>
        <v>【0.69】</v>
      </c>
    </row>
    <row r="7" spans="1:144" s="37" customFormat="1" x14ac:dyDescent="0.2">
      <c r="A7" s="29"/>
      <c r="B7" s="38">
        <v>2020</v>
      </c>
      <c r="C7" s="38">
        <v>75221</v>
      </c>
      <c r="D7" s="38">
        <v>46</v>
      </c>
      <c r="E7" s="38">
        <v>1</v>
      </c>
      <c r="F7" s="38">
        <v>0</v>
      </c>
      <c r="G7" s="38">
        <v>1</v>
      </c>
      <c r="H7" s="38" t="s">
        <v>93</v>
      </c>
      <c r="I7" s="38" t="s">
        <v>94</v>
      </c>
      <c r="J7" s="38" t="s">
        <v>95</v>
      </c>
      <c r="K7" s="38" t="s">
        <v>96</v>
      </c>
      <c r="L7" s="38" t="s">
        <v>97</v>
      </c>
      <c r="M7" s="38" t="s">
        <v>98</v>
      </c>
      <c r="N7" s="39" t="s">
        <v>99</v>
      </c>
      <c r="O7" s="39">
        <v>73.53</v>
      </c>
      <c r="P7" s="39">
        <v>49.47</v>
      </c>
      <c r="Q7" s="39">
        <v>4510</v>
      </c>
      <c r="R7" s="39">
        <v>9816</v>
      </c>
      <c r="S7" s="39">
        <v>125.18</v>
      </c>
      <c r="T7" s="39">
        <v>78.42</v>
      </c>
      <c r="U7" s="39">
        <v>4810</v>
      </c>
      <c r="V7" s="39">
        <v>9.7899999999999991</v>
      </c>
      <c r="W7" s="39">
        <v>491.32</v>
      </c>
      <c r="X7" s="39">
        <v>104.91</v>
      </c>
      <c r="Y7" s="39">
        <v>107.63</v>
      </c>
      <c r="Z7" s="39">
        <v>109.86</v>
      </c>
      <c r="AA7" s="39">
        <v>105.73</v>
      </c>
      <c r="AB7" s="39">
        <v>108.57</v>
      </c>
      <c r="AC7" s="39">
        <v>107.95</v>
      </c>
      <c r="AD7" s="39">
        <v>104.47</v>
      </c>
      <c r="AE7" s="39">
        <v>107.64</v>
      </c>
      <c r="AF7" s="39">
        <v>108.22</v>
      </c>
      <c r="AG7" s="39">
        <v>114.22</v>
      </c>
      <c r="AH7" s="39">
        <v>110.27</v>
      </c>
      <c r="AI7" s="39">
        <v>0</v>
      </c>
      <c r="AJ7" s="39">
        <v>0</v>
      </c>
      <c r="AK7" s="39">
        <v>0</v>
      </c>
      <c r="AL7" s="39">
        <v>0</v>
      </c>
      <c r="AM7" s="39">
        <v>0</v>
      </c>
      <c r="AN7" s="39">
        <v>12.44</v>
      </c>
      <c r="AO7" s="39">
        <v>16.399999999999999</v>
      </c>
      <c r="AP7" s="39">
        <v>30.84</v>
      </c>
      <c r="AQ7" s="39">
        <v>25.29</v>
      </c>
      <c r="AR7" s="39">
        <v>22.71</v>
      </c>
      <c r="AS7" s="39">
        <v>1.1499999999999999</v>
      </c>
      <c r="AT7" s="39">
        <v>181.95</v>
      </c>
      <c r="AU7" s="39">
        <v>225.36</v>
      </c>
      <c r="AV7" s="39">
        <v>240.81</v>
      </c>
      <c r="AW7" s="39">
        <v>396.86</v>
      </c>
      <c r="AX7" s="39">
        <v>326.27999999999997</v>
      </c>
      <c r="AY7" s="39">
        <v>371.89</v>
      </c>
      <c r="AZ7" s="39">
        <v>293.23</v>
      </c>
      <c r="BA7" s="39">
        <v>450.54</v>
      </c>
      <c r="BB7" s="39">
        <v>348.88</v>
      </c>
      <c r="BC7" s="39">
        <v>381.07</v>
      </c>
      <c r="BD7" s="39">
        <v>260.31</v>
      </c>
      <c r="BE7" s="39">
        <v>406.94</v>
      </c>
      <c r="BF7" s="39">
        <v>412.18</v>
      </c>
      <c r="BG7" s="39">
        <v>390.07</v>
      </c>
      <c r="BH7" s="39">
        <v>388.26</v>
      </c>
      <c r="BI7" s="39">
        <v>384.95</v>
      </c>
      <c r="BJ7" s="39">
        <v>483.11</v>
      </c>
      <c r="BK7" s="39">
        <v>542.29999999999995</v>
      </c>
      <c r="BL7" s="39">
        <v>496.56</v>
      </c>
      <c r="BM7" s="39">
        <v>540.38</v>
      </c>
      <c r="BN7" s="39">
        <v>556.47</v>
      </c>
      <c r="BO7" s="39">
        <v>275.67</v>
      </c>
      <c r="BP7" s="39">
        <v>92.05</v>
      </c>
      <c r="BQ7" s="39">
        <v>91.3</v>
      </c>
      <c r="BR7" s="39">
        <v>94.09</v>
      </c>
      <c r="BS7" s="39">
        <v>92.76</v>
      </c>
      <c r="BT7" s="39">
        <v>93.27</v>
      </c>
      <c r="BU7" s="39">
        <v>93.28</v>
      </c>
      <c r="BV7" s="39">
        <v>87.51</v>
      </c>
      <c r="BW7" s="39">
        <v>84.9</v>
      </c>
      <c r="BX7" s="39">
        <v>83.22</v>
      </c>
      <c r="BY7" s="39">
        <v>78.67</v>
      </c>
      <c r="BZ7" s="39">
        <v>100.05</v>
      </c>
      <c r="CA7" s="39">
        <v>266.58999999999997</v>
      </c>
      <c r="CB7" s="39">
        <v>270.88</v>
      </c>
      <c r="CC7" s="39">
        <v>262.38</v>
      </c>
      <c r="CD7" s="39">
        <v>267.39</v>
      </c>
      <c r="CE7" s="39">
        <v>262.48</v>
      </c>
      <c r="CF7" s="39">
        <v>208.29</v>
      </c>
      <c r="CG7" s="39">
        <v>218.42</v>
      </c>
      <c r="CH7" s="39">
        <v>231.9</v>
      </c>
      <c r="CI7" s="39">
        <v>234.17</v>
      </c>
      <c r="CJ7" s="39">
        <v>257.95</v>
      </c>
      <c r="CK7" s="39">
        <v>166.4</v>
      </c>
      <c r="CL7" s="39">
        <v>34.950000000000003</v>
      </c>
      <c r="CM7" s="39">
        <v>35.369999999999997</v>
      </c>
      <c r="CN7" s="39">
        <v>34.18</v>
      </c>
      <c r="CO7" s="39">
        <v>33.44</v>
      </c>
      <c r="CP7" s="39">
        <v>35.96</v>
      </c>
      <c r="CQ7" s="39">
        <v>49.32</v>
      </c>
      <c r="CR7" s="39">
        <v>50.24</v>
      </c>
      <c r="CS7" s="39">
        <v>39.61</v>
      </c>
      <c r="CT7" s="39">
        <v>41.06</v>
      </c>
      <c r="CU7" s="39">
        <v>39.94</v>
      </c>
      <c r="CV7" s="39">
        <v>60.69</v>
      </c>
      <c r="CW7" s="39">
        <v>75.72</v>
      </c>
      <c r="CX7" s="39">
        <v>73.88</v>
      </c>
      <c r="CY7" s="39">
        <v>78.209999999999994</v>
      </c>
      <c r="CZ7" s="39">
        <v>77.209999999999994</v>
      </c>
      <c r="DA7" s="39">
        <v>71.75</v>
      </c>
      <c r="DB7" s="39">
        <v>79.34</v>
      </c>
      <c r="DC7" s="39">
        <v>78.650000000000006</v>
      </c>
      <c r="DD7" s="39">
        <v>72.959999999999994</v>
      </c>
      <c r="DE7" s="39">
        <v>72.42</v>
      </c>
      <c r="DF7" s="39">
        <v>69.41</v>
      </c>
      <c r="DG7" s="39">
        <v>89.82</v>
      </c>
      <c r="DH7" s="39">
        <v>55.71</v>
      </c>
      <c r="DI7" s="39">
        <v>56.66</v>
      </c>
      <c r="DJ7" s="39">
        <v>57.72</v>
      </c>
      <c r="DK7" s="39">
        <v>58.7</v>
      </c>
      <c r="DL7" s="39">
        <v>60.08</v>
      </c>
      <c r="DM7" s="39">
        <v>48.3</v>
      </c>
      <c r="DN7" s="39">
        <v>45.14</v>
      </c>
      <c r="DO7" s="39">
        <v>54.09</v>
      </c>
      <c r="DP7" s="39">
        <v>52.73</v>
      </c>
      <c r="DQ7" s="39">
        <v>53.25</v>
      </c>
      <c r="DR7" s="39">
        <v>50.19</v>
      </c>
      <c r="DS7" s="39">
        <v>29.74</v>
      </c>
      <c r="DT7" s="39">
        <v>27.7</v>
      </c>
      <c r="DU7" s="39">
        <v>18.05</v>
      </c>
      <c r="DV7" s="39">
        <v>16.829999999999998</v>
      </c>
      <c r="DW7" s="39">
        <v>16.04</v>
      </c>
      <c r="DX7" s="39">
        <v>12.43</v>
      </c>
      <c r="DY7" s="39">
        <v>13.58</v>
      </c>
      <c r="DZ7" s="39">
        <v>18.68</v>
      </c>
      <c r="EA7" s="39">
        <v>19.91</v>
      </c>
      <c r="EB7" s="39">
        <v>23.02</v>
      </c>
      <c r="EC7" s="39">
        <v>20.63</v>
      </c>
      <c r="ED7" s="39">
        <v>1.19</v>
      </c>
      <c r="EE7" s="39">
        <v>1.92</v>
      </c>
      <c r="EF7" s="39">
        <v>1.29</v>
      </c>
      <c r="EG7" s="39">
        <v>1.0900000000000001</v>
      </c>
      <c r="EH7" s="39">
        <v>1.46</v>
      </c>
      <c r="EI7" s="39">
        <v>0.46</v>
      </c>
      <c r="EJ7" s="39">
        <v>0.44</v>
      </c>
      <c r="EK7" s="39">
        <v>0.32</v>
      </c>
      <c r="EL7" s="39">
        <v>0.81</v>
      </c>
      <c r="EM7" s="39">
        <v>0.38</v>
      </c>
      <c r="EN7" s="39">
        <v>0.69</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2">
      <c r="B11">
        <v>4</v>
      </c>
      <c r="C11">
        <v>3</v>
      </c>
      <c r="D11">
        <v>2</v>
      </c>
      <c r="E11">
        <v>1</v>
      </c>
      <c r="F11">
        <v>0</v>
      </c>
      <c r="G11" t="s">
        <v>105</v>
      </c>
    </row>
    <row r="12" spans="1:144" x14ac:dyDescent="0.2">
      <c r="B12">
        <v>1</v>
      </c>
      <c r="C12">
        <v>1</v>
      </c>
      <c r="D12">
        <v>1</v>
      </c>
      <c r="E12">
        <v>1</v>
      </c>
      <c r="F12">
        <v>2</v>
      </c>
      <c r="G12" t="s">
        <v>106</v>
      </c>
    </row>
    <row r="13" spans="1:144" x14ac:dyDescent="0.2">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齋藤 雄也</cp:lastModifiedBy>
  <cp:lastPrinted>2022-02-15T08:35:04Z</cp:lastPrinted>
  <dcterms:created xsi:type="dcterms:W3CDTF">2021-12-03T06:44:53Z</dcterms:created>
  <dcterms:modified xsi:type="dcterms:W3CDTF">2022-02-15T08:37:31Z</dcterms:modified>
  <cp:category/>
</cp:coreProperties>
</file>