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環境係\Desktop\"/>
    </mc:Choice>
  </mc:AlternateContent>
  <xr:revisionPtr revIDLastSave="0" documentId="13_ncr:1_{5AB5994E-01BE-42B2-94C4-6D80C6247BB3}" xr6:coauthVersionLast="41" xr6:coauthVersionMax="41" xr10:uidLastSave="{00000000-0000-0000-0000-000000000000}"/>
  <workbookProtection workbookAlgorithmName="SHA-512" workbookHashValue="8E/1DbnZGiCT4RtEkT7bt+8sXGSa+DAZtac9nk7/0hZSCCVcKy8AqQqrmDPq6euCmUwK/3wNLlUE3D+5Z/OzJQ==" workbookSaltValue="bcL8qUGNnyWE8LHS7zamOw=="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<sst xmlns="http://schemas.openxmlformats.org/spreadsheetml/2006/main" count="233" uniqueCount="117">
  <si>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</si>
  <si>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</si>
  <si>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</si>
  <si>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</si>
  <si>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</si>
  <si>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</si>
  <si>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</si>
  <si>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</si>
  <si>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</si>
  <si>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</si>
  <si>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</si>
  <si>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</si>
  <si>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</si>
  <si>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</si>
  <si>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</si>
  <si>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</si>
  <si>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</si>
  <si>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</si>
  <si>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</si>
  <si>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</si>
  <si>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</si>
  <si>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</si>
  <si>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</si>
  <si>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</si>
  <si>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</si>
  <si>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</si>
  <si>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</si>
  <si>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</si>
  <si>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</si>
  <si>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</si>
  <si>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</si>
  <si>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</si>
  <si>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</si>
  <si>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</si>
  <si>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</si>
  <si>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</si>
  <si>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</si>
  <si>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</si>
  <si>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</si>
  <si>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</si>
  <si>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</si>
  <si>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</si>
  <si>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</si>
  <si>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</si>
  <si>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</si>
  <si>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</si>
  <si>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</si>
  <si>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</si>
  <si>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</si>
  <si>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</si>
  <si>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</si>
  <si>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</si>
  <si>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</si>
  <si>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</si>
  <si>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</si>
  <si>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</si>
  <si>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</si>
  <si>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</si>
  <si>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</si>
  <si>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</si>
  <si>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</si>
  <si>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</si>
  <si>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</si>
  <si>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</si>
  <si>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</si>
  <si>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</si>
  <si>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</si>
  <si>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</si>
  <si>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</si>
  <si>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</si>
  <si>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</si>
  <si>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</si>
  <si>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</si>
  <si>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</si>
  <si>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</si>
  <si>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</si>
  <si>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</si>
  <si>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</si>
  <si>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</si>
  <si>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</si>
  <si>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</si>
  <si>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</si>
  <si>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</si>
  <si>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</si>
  <si>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</si>
  <si>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</si>
  <si>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</si>
  <si>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</si>
  <si>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</si>
  <si>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</si>
  <si>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</si>
  <si>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</si>
  <si>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</si>
  <si>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</si>
  <si>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</si>
  <si>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</si>
  <si>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鮫川村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</si>
  <si>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</si>
  <si>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</si>
  <si>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</si>
  <si>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</si>
  <si>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</si>
  <si>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</si>
  <si>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</si>
  <si>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</si>
  <si>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</si>
  <si>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</si>
  <si>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</si>
  <si>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</si>
  <si>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</si>
  <si>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</si>
  <si>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</si>
  <si>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</si>
  <si>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</si>
  <si>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収益的収支比率は、前年度よりやや増加したが、以前として一般会計からの繰入金で賄っている現状であり課題となっている。なお、区域拡張事業により給水区域は拡大しているが、人口減少に伴い現在給水人口も減少しているため、今後も横ばいで推移することが予想される。企業債残高対給水収益比率は、類似団体平均値を上回っている。今後も継続した施設整備があるため、横ばいで推移する見込みである。料金回収率は、全国の類似団体と比べ低く、適正な料金設定の検討が必要である。給水原価は前年度からやや減少したが、横ばいで推移することが予想される。施設利用率は、類似団体平均値を上回っており効率の良いものとなっている。有収率は類似団体平均値を上回っており施設の利用が収益に確実に反映している。</t>
    <rPh sb="9" eb="12">
      <t>ゼンネンド</t>
    </rPh>
    <rPh sb="16" eb="18">
      <t>ゾウカ</t>
    </rPh>
    <rPh sb="60" eb="62">
      <t>クイキ</t>
    </rPh>
    <rPh sb="62" eb="64">
      <t>カクチョウ</t>
    </rPh>
    <rPh sb="64" eb="66">
      <t>ジギョウ</t>
    </rPh>
    <rPh sb="69" eb="71">
      <t>キュウスイ</t>
    </rPh>
    <rPh sb="71" eb="73">
      <t>クイキ</t>
    </rPh>
    <rPh sb="74" eb="76">
      <t>カクダイ</t>
    </rPh>
    <rPh sb="82" eb="84">
      <t>ジンコウ</t>
    </rPh>
    <rPh sb="84" eb="86">
      <t>ゲンショウ</t>
    </rPh>
    <rPh sb="87" eb="88">
      <t>トモナ</t>
    </rPh>
    <rPh sb="89" eb="91">
      <t>ゲンザイ</t>
    </rPh>
    <rPh sb="91" eb="93">
      <t>キュウスイ</t>
    </rPh>
    <rPh sb="93" eb="95">
      <t>ジンコウ</t>
    </rPh>
    <rPh sb="96" eb="98">
      <t>ゲンショウ</t>
    </rPh>
    <rPh sb="131" eb="133">
      <t>キュウスイ</t>
    </rPh>
    <rPh sb="133" eb="135">
      <t>シュウエキ</t>
    </rPh>
    <rPh sb="135" eb="137">
      <t>ヒリツ</t>
    </rPh>
    <rPh sb="139" eb="141">
      <t>ルイジ</t>
    </rPh>
    <rPh sb="141" eb="143">
      <t>ダンタイ</t>
    </rPh>
    <rPh sb="143" eb="145">
      <t>ヘイキン</t>
    </rPh>
    <rPh sb="145" eb="146">
      <t>チ</t>
    </rPh>
    <rPh sb="147" eb="149">
      <t>ウワマワ</t>
    </rPh>
    <rPh sb="154" eb="156">
      <t>コンゴ</t>
    </rPh>
    <rPh sb="157" eb="159">
      <t>ケイゾク</t>
    </rPh>
    <rPh sb="161" eb="163">
      <t>シセツ</t>
    </rPh>
    <rPh sb="163" eb="165">
      <t>セイビ</t>
    </rPh>
    <rPh sb="171" eb="172">
      <t>ヨコ</t>
    </rPh>
    <rPh sb="175" eb="177">
      <t>スイイ</t>
    </rPh>
    <rPh sb="179" eb="181">
      <t>ミコ</t>
    </rPh>
    <rPh sb="235" eb="237">
      <t>ゲンショウ</t>
    </rPh>
    <rPh sb="265" eb="267">
      <t>ルイジ</t>
    </rPh>
    <rPh sb="267" eb="269">
      <t>ダンタイ</t>
    </rPh>
    <rPh sb="269" eb="271">
      <t>ヘイキン</t>
    </rPh>
    <rPh sb="271" eb="272">
      <t>チ</t>
    </rPh>
    <rPh sb="273" eb="275">
      <t>ウワマワ</t>
    </rPh>
    <rPh sb="279" eb="281">
      <t>コウリツ</t>
    </rPh>
    <rPh sb="282" eb="283">
      <t>ヨ</t>
    </rPh>
    <rPh sb="297" eb="299">
      <t>ルイジ</t>
    </rPh>
    <rPh sb="299" eb="301">
      <t>ダンタイ</t>
    </rPh>
    <rPh sb="301" eb="303">
      <t>ヘイキン</t>
    </rPh>
    <rPh sb="303" eb="304">
      <t>チ</t>
    </rPh>
    <rPh sb="305" eb="307">
      <t>ウワマワ</t>
    </rPh>
    <rPh sb="311" eb="313">
      <t>シセツ</t>
    </rPh>
    <rPh sb="314" eb="316">
      <t>リヨウ</t>
    </rPh>
    <rPh sb="317" eb="319">
      <t>シュウエキ</t>
    </rPh>
    <rPh sb="320" eb="322">
      <t>カクジツ</t>
    </rPh>
    <rPh sb="323" eb="325">
      <t>ハンエイ</t>
    </rPh>
    <phoneticPr fontId="4"/>
  </si>
  <si>
    <t>更新に伴う財源の確保が難しいことから、個別修繕により対応しているが、今後は中長期な経営見通しを踏まえた適切な投資により計画的に更新の検討が必要である</t>
    <phoneticPr fontId="4"/>
  </si>
  <si>
    <t>簡易水道の給水区域は、広域で山間部の集落が多いため管路が長く水道事業運営は、一般会計からの繰入がなければ経営できない厳しい状況にある。一方では、有収率は高く、施設利用率も高いことから施設の底コスト化が図られていると考えている。さらに給水収益の改善を図るには、料金改定、事業の効率化を図るなど、経営改善策を見出していくことが必要である。</t>
    <rPh sb="16" eb="17">
      <t>ブ</t>
    </rPh>
    <rPh sb="21" eb="22">
      <t>オオ</t>
    </rPh>
    <rPh sb="25" eb="27">
      <t>カンロ</t>
    </rPh>
    <rPh sb="28" eb="29">
      <t>ナガ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</si>
</sst>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formatCode="#,##0.00;&quot;△&quot;#,##0.00;&quot;-&quot;">
                  <c:v>1.24</c:v>
                </c:pt>
                <c:pt idx="3" formatCode="#,##0.00;&quot;△&quot;#,##0.00;&quot;-&quot;">
                  <c:v>0.82</c:v>
                </c:pt>
                <c:pt idx="4">
                  <c:v>0</c:v>
                </c:pt>
              </c:numCache>
            </c:numRef>
          </c:val>
          <c:extLst>
            <c:ext xmlns:c16="http://schemas.microsoft.com/office/drawing/2014/chart" uri="{C3380CC4-5D6E-409C-BE32-E72D297353CC}">
              <c16:uniqueId val="{00000000-046E-4CDD-938A-AFFB6475627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046E-4CDD-938A-AFFB6475627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50.19</c:v>
                </c:pt>
                <c:pt idx="1">
                  <c:v>51.16</c:v>
                </c:pt>
                <c:pt idx="2">
                  <c:v>51.96</c:v>
                </c:pt>
                <c:pt idx="3">
                  <c:v>51.73</c:v>
                </c:pt>
                <c:pt idx="4">
                  <c:v>51.41</c:v>
                </c:pt>
              </c:numCache>
            </c:numRef>
          </c:val>
          <c:extLst>
            <c:ext xmlns:c16="http://schemas.microsoft.com/office/drawing/2014/chart" uri="{C3380CC4-5D6E-409C-BE32-E72D297353CC}">
              <c16:uniqueId val="{00000000-8363-41A9-BFA5-2364581C5C0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8363-41A9-BFA5-2364581C5C0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85.23</c:v>
                </c:pt>
                <c:pt idx="1">
                  <c:v>84.79</c:v>
                </c:pt>
                <c:pt idx="2">
                  <c:v>83.83</c:v>
                </c:pt>
                <c:pt idx="3">
                  <c:v>82.86</c:v>
                </c:pt>
                <c:pt idx="4">
                  <c:v>82.41</c:v>
                </c:pt>
              </c:numCache>
            </c:numRef>
          </c:val>
          <c:extLst>
            <c:ext xmlns:c16="http://schemas.microsoft.com/office/drawing/2014/chart" uri="{C3380CC4-5D6E-409C-BE32-E72D297353CC}">
              <c16:uniqueId val="{00000000-C579-4865-96CE-45ABEC5D7E7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C579-4865-96CE-45ABEC5D7E7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48.89</c:v>
                </c:pt>
                <c:pt idx="1">
                  <c:v>56.74</c:v>
                </c:pt>
                <c:pt idx="2">
                  <c:v>45.46</c:v>
                </c:pt>
                <c:pt idx="3">
                  <c:v>41.99</c:v>
                </c:pt>
                <c:pt idx="4">
                  <c:v>48.99</c:v>
                </c:pt>
              </c:numCache>
            </c:numRef>
          </c:val>
          <c:extLst>
            <c:ext xmlns:c16="http://schemas.microsoft.com/office/drawing/2014/chart" uri="{C3380CC4-5D6E-409C-BE32-E72D297353CC}">
              <c16:uniqueId val="{00000000-9934-4376-96B5-B623E4C0BA1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9934-4376-96B5-B623E4C0BA1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B7-4FAE-9D22-0CB45F9B7E5A}"/>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B7-4FAE-9D22-0CB45F9B7E5A}"/>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71-4BAE-BF89-6B8ABCBDCD1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71-4BAE-BF89-6B8ABCBDCD1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4A-4CB1-A4DA-39265176DF2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4A-4CB1-A4DA-39265176DF2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2F-4B59-A14B-0FBA48A9BCE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2F-4B59-A14B-0FBA48A9BCE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1874.9</c:v>
                </c:pt>
                <c:pt idx="1">
                  <c:v>1919.31</c:v>
                </c:pt>
                <c:pt idx="2">
                  <c:v>1776.59</c:v>
                </c:pt>
                <c:pt idx="3">
                  <c:v>1674.2</c:v>
                </c:pt>
                <c:pt idx="4">
                  <c:v>1558.66</c:v>
                </c:pt>
              </c:numCache>
            </c:numRef>
          </c:val>
          <c:extLst>
            <c:ext xmlns:c16="http://schemas.microsoft.com/office/drawing/2014/chart" uri="{C3380CC4-5D6E-409C-BE32-E72D297353CC}">
              <c16:uniqueId val="{00000000-5395-4546-BF2E-5FC25D16741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5395-4546-BF2E-5FC25D16741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33.78</c:v>
                </c:pt>
                <c:pt idx="1">
                  <c:v>36.24</c:v>
                </c:pt>
                <c:pt idx="2">
                  <c:v>32.96</c:v>
                </c:pt>
                <c:pt idx="3">
                  <c:v>32.1</c:v>
                </c:pt>
                <c:pt idx="4">
                  <c:v>36.93</c:v>
                </c:pt>
              </c:numCache>
            </c:numRef>
          </c:val>
          <c:extLst>
            <c:ext xmlns:c16="http://schemas.microsoft.com/office/drawing/2014/chart" uri="{C3380CC4-5D6E-409C-BE32-E72D297353CC}">
              <c16:uniqueId val="{00000000-269F-4722-9EE1-9D0D0F9D7B1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269F-4722-9EE1-9D0D0F9D7B1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420.06</c:v>
                </c:pt>
                <c:pt idx="1">
                  <c:v>386.29</c:v>
                </c:pt>
                <c:pt idx="2">
                  <c:v>428.02</c:v>
                </c:pt>
                <c:pt idx="3">
                  <c:v>447.95</c:v>
                </c:pt>
                <c:pt idx="4">
                  <c:v>403.07</c:v>
                </c:pt>
              </c:numCache>
            </c:numRef>
          </c:val>
          <c:extLst>
            <c:ext xmlns:c16="http://schemas.microsoft.com/office/drawing/2014/chart" uri="{C3380CC4-5D6E-409C-BE32-E72D297353CC}">
              <c16:uniqueId val="{00000000-866E-48F9-ABCB-D038C258DC9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866E-48F9-ABCB-D038C258DC9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57" zoomScaleNormal="100" workbookViewId="0">
      <selection activeCell="BM88" sqref="BM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鮫川村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3224</v>
      </c>
      <c r="AM8" s="51"/>
      <c r="AN8" s="51"/>
      <c r="AO8" s="51"/>
      <c r="AP8" s="51"/>
      <c r="AQ8" s="51"/>
      <c r="AR8" s="51"/>
      <c r="AS8" s="51"/>
      <c r="AT8" s="47">
        <f>データ!$S$6</f>
        <v>131.34</v>
      </c>
      <c r="AU8" s="47"/>
      <c r="AV8" s="47"/>
      <c r="AW8" s="47"/>
      <c r="AX8" s="47"/>
      <c r="AY8" s="47"/>
      <c r="AZ8" s="47"/>
      <c r="BA8" s="47"/>
      <c r="BB8" s="47">
        <f>データ!$T$6</f>
        <v>24.55</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50.71</v>
      </c>
      <c r="Q10" s="47"/>
      <c r="R10" s="47"/>
      <c r="S10" s="47"/>
      <c r="T10" s="47"/>
      <c r="U10" s="47"/>
      <c r="V10" s="47"/>
      <c r="W10" s="51">
        <f>データ!$Q$6</f>
        <v>2665</v>
      </c>
      <c r="X10" s="51"/>
      <c r="Y10" s="51"/>
      <c r="Z10" s="51"/>
      <c r="AA10" s="51"/>
      <c r="AB10" s="51"/>
      <c r="AC10" s="51"/>
      <c r="AD10" s="2"/>
      <c r="AE10" s="2"/>
      <c r="AF10" s="2"/>
      <c r="AG10" s="2"/>
      <c r="AH10" s="2"/>
      <c r="AI10" s="2"/>
      <c r="AJ10" s="2"/>
      <c r="AK10" s="2"/>
      <c r="AL10" s="51">
        <f>データ!$U$6</f>
        <v>1598</v>
      </c>
      <c r="AM10" s="51"/>
      <c r="AN10" s="51"/>
      <c r="AO10" s="51"/>
      <c r="AP10" s="51"/>
      <c r="AQ10" s="51"/>
      <c r="AR10" s="51"/>
      <c r="AS10" s="51"/>
      <c r="AT10" s="47">
        <f>データ!$V$6</f>
        <v>6.12</v>
      </c>
      <c r="AU10" s="47"/>
      <c r="AV10" s="47"/>
      <c r="AW10" s="47"/>
      <c r="AX10" s="47"/>
      <c r="AY10" s="47"/>
      <c r="AZ10" s="47"/>
      <c r="BA10" s="47"/>
      <c r="BB10" s="47">
        <f>データ!$W$6</f>
        <v>261.11</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114</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M3kkJXkupm2f+iuU99/jcLcXMlIYgHAJ9w4i2LXF90jiObIZ46qN8l9gNo9wfRWEx4e+NfLN/Ze86Phxhwl8VA==" saltValue="Pox1aMPlYmeLssNeufCOc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74845</v>
      </c>
      <c r="D6" s="34">
        <f t="shared" si="3"/>
        <v>47</v>
      </c>
      <c r="E6" s="34">
        <f t="shared" si="3"/>
        <v>1</v>
      </c>
      <c r="F6" s="34">
        <f t="shared" si="3"/>
        <v>0</v>
      </c>
      <c r="G6" s="34">
        <f t="shared" si="3"/>
        <v>0</v>
      </c>
      <c r="H6" s="34" t="str">
        <f t="shared" si="3"/>
        <v>福島県　鮫川村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50.71</v>
      </c>
      <c r="Q6" s="35">
        <f t="shared" si="3"/>
        <v>2665</v>
      </c>
      <c r="R6" s="35">
        <f t="shared" si="3"/>
        <v>3224</v>
      </c>
      <c r="S6" s="35">
        <f t="shared" si="3"/>
        <v>131.34</v>
      </c>
      <c r="T6" s="35">
        <f t="shared" si="3"/>
        <v>24.55</v>
      </c>
      <c r="U6" s="35">
        <f t="shared" si="3"/>
        <v>1598</v>
      </c>
      <c r="V6" s="35">
        <f t="shared" si="3"/>
        <v>6.12</v>
      </c>
      <c r="W6" s="35">
        <f t="shared" si="3"/>
        <v>261.11</v>
      </c>
      <c r="X6" s="36">
        <f>IF(X7="",NA(),X7)</f>
        <v>48.89</v>
      </c>
      <c r="Y6" s="36">
        <f t="shared" ref="Y6:AG6" si="4">IF(Y7="",NA(),Y7)</f>
        <v>56.74</v>
      </c>
      <c r="Z6" s="36">
        <f t="shared" si="4"/>
        <v>45.46</v>
      </c>
      <c r="AA6" s="36">
        <f t="shared" si="4"/>
        <v>41.99</v>
      </c>
      <c r="AB6" s="36">
        <f t="shared" si="4"/>
        <v>48.99</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1874.9</v>
      </c>
      <c r="BF6" s="36">
        <f t="shared" ref="BF6:BN6" si="7">IF(BF7="",NA(),BF7)</f>
        <v>1919.31</v>
      </c>
      <c r="BG6" s="36">
        <f t="shared" si="7"/>
        <v>1776.59</v>
      </c>
      <c r="BH6" s="36">
        <f t="shared" si="7"/>
        <v>1674.2</v>
      </c>
      <c r="BI6" s="36">
        <f t="shared" si="7"/>
        <v>1558.66</v>
      </c>
      <c r="BJ6" s="36">
        <f t="shared" si="7"/>
        <v>1595.62</v>
      </c>
      <c r="BK6" s="36">
        <f t="shared" si="7"/>
        <v>1302.33</v>
      </c>
      <c r="BL6" s="36">
        <f t="shared" si="7"/>
        <v>1274.21</v>
      </c>
      <c r="BM6" s="36">
        <f t="shared" si="7"/>
        <v>1183.92</v>
      </c>
      <c r="BN6" s="36">
        <f t="shared" si="7"/>
        <v>1128.72</v>
      </c>
      <c r="BO6" s="35" t="str">
        <f>IF(BO7="","",IF(BO7="-","【-】","【"&amp;SUBSTITUTE(TEXT(BO7,"#,##0.00"),"-","△")&amp;"】"))</f>
        <v>【949.15】</v>
      </c>
      <c r="BP6" s="36">
        <f>IF(BP7="",NA(),BP7)</f>
        <v>33.78</v>
      </c>
      <c r="BQ6" s="36">
        <f t="shared" ref="BQ6:BY6" si="8">IF(BQ7="",NA(),BQ7)</f>
        <v>36.24</v>
      </c>
      <c r="BR6" s="36">
        <f t="shared" si="8"/>
        <v>32.96</v>
      </c>
      <c r="BS6" s="36">
        <f t="shared" si="8"/>
        <v>32.1</v>
      </c>
      <c r="BT6" s="36">
        <f t="shared" si="8"/>
        <v>36.93</v>
      </c>
      <c r="BU6" s="36">
        <f t="shared" si="8"/>
        <v>37.92</v>
      </c>
      <c r="BV6" s="36">
        <f t="shared" si="8"/>
        <v>40.89</v>
      </c>
      <c r="BW6" s="36">
        <f t="shared" si="8"/>
        <v>41.25</v>
      </c>
      <c r="BX6" s="36">
        <f t="shared" si="8"/>
        <v>42.5</v>
      </c>
      <c r="BY6" s="36">
        <f t="shared" si="8"/>
        <v>41.84</v>
      </c>
      <c r="BZ6" s="35" t="str">
        <f>IF(BZ7="","",IF(BZ7="-","【-】","【"&amp;SUBSTITUTE(TEXT(BZ7,"#,##0.00"),"-","△")&amp;"】"))</f>
        <v>【55.87】</v>
      </c>
      <c r="CA6" s="36">
        <f>IF(CA7="",NA(),CA7)</f>
        <v>420.06</v>
      </c>
      <c r="CB6" s="36">
        <f t="shared" ref="CB6:CJ6" si="9">IF(CB7="",NA(),CB7)</f>
        <v>386.29</v>
      </c>
      <c r="CC6" s="36">
        <f t="shared" si="9"/>
        <v>428.02</v>
      </c>
      <c r="CD6" s="36">
        <f t="shared" si="9"/>
        <v>447.95</v>
      </c>
      <c r="CE6" s="36">
        <f t="shared" si="9"/>
        <v>403.07</v>
      </c>
      <c r="CF6" s="36">
        <f t="shared" si="9"/>
        <v>423.18</v>
      </c>
      <c r="CG6" s="36">
        <f t="shared" si="9"/>
        <v>383.2</v>
      </c>
      <c r="CH6" s="36">
        <f t="shared" si="9"/>
        <v>383.25</v>
      </c>
      <c r="CI6" s="36">
        <f t="shared" si="9"/>
        <v>377.72</v>
      </c>
      <c r="CJ6" s="36">
        <f t="shared" si="9"/>
        <v>390.47</v>
      </c>
      <c r="CK6" s="35" t="str">
        <f>IF(CK7="","",IF(CK7="-","【-】","【"&amp;SUBSTITUTE(TEXT(CK7,"#,##0.00"),"-","△")&amp;"】"))</f>
        <v>【288.19】</v>
      </c>
      <c r="CL6" s="36">
        <f>IF(CL7="",NA(),CL7)</f>
        <v>50.19</v>
      </c>
      <c r="CM6" s="36">
        <f t="shared" ref="CM6:CU6" si="10">IF(CM7="",NA(),CM7)</f>
        <v>51.16</v>
      </c>
      <c r="CN6" s="36">
        <f t="shared" si="10"/>
        <v>51.96</v>
      </c>
      <c r="CO6" s="36">
        <f t="shared" si="10"/>
        <v>51.73</v>
      </c>
      <c r="CP6" s="36">
        <f t="shared" si="10"/>
        <v>51.41</v>
      </c>
      <c r="CQ6" s="36">
        <f t="shared" si="10"/>
        <v>46.9</v>
      </c>
      <c r="CR6" s="36">
        <f t="shared" si="10"/>
        <v>47.95</v>
      </c>
      <c r="CS6" s="36">
        <f t="shared" si="10"/>
        <v>48.26</v>
      </c>
      <c r="CT6" s="36">
        <f t="shared" si="10"/>
        <v>48.01</v>
      </c>
      <c r="CU6" s="36">
        <f t="shared" si="10"/>
        <v>49.08</v>
      </c>
      <c r="CV6" s="35" t="str">
        <f>IF(CV7="","",IF(CV7="-","【-】","【"&amp;SUBSTITUTE(TEXT(CV7,"#,##0.00"),"-","△")&amp;"】"))</f>
        <v>【56.31】</v>
      </c>
      <c r="CW6" s="36">
        <f>IF(CW7="",NA(),CW7)</f>
        <v>85.23</v>
      </c>
      <c r="CX6" s="36">
        <f t="shared" ref="CX6:DF6" si="11">IF(CX7="",NA(),CX7)</f>
        <v>84.79</v>
      </c>
      <c r="CY6" s="36">
        <f t="shared" si="11"/>
        <v>83.83</v>
      </c>
      <c r="CZ6" s="36">
        <f t="shared" si="11"/>
        <v>82.86</v>
      </c>
      <c r="DA6" s="36">
        <f t="shared" si="11"/>
        <v>82.41</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1.24</v>
      </c>
      <c r="EG6" s="36">
        <f t="shared" si="14"/>
        <v>0.82</v>
      </c>
      <c r="EH6" s="35">
        <f t="shared" si="14"/>
        <v>0</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74845</v>
      </c>
      <c r="D7" s="38">
        <v>47</v>
      </c>
      <c r="E7" s="38">
        <v>1</v>
      </c>
      <c r="F7" s="38">
        <v>0</v>
      </c>
      <c r="G7" s="38">
        <v>0</v>
      </c>
      <c r="H7" s="38" t="s">
        <v>96</v>
      </c>
      <c r="I7" s="38" t="s">
        <v>97</v>
      </c>
      <c r="J7" s="38" t="s">
        <v>98</v>
      </c>
      <c r="K7" s="38" t="s">
        <v>99</v>
      </c>
      <c r="L7" s="38" t="s">
        <v>100</v>
      </c>
      <c r="M7" s="38" t="s">
        <v>101</v>
      </c>
      <c r="N7" s="39" t="s">
        <v>102</v>
      </c>
      <c r="O7" s="39" t="s">
        <v>103</v>
      </c>
      <c r="P7" s="39">
        <v>50.71</v>
      </c>
      <c r="Q7" s="39">
        <v>2665</v>
      </c>
      <c r="R7" s="39">
        <v>3224</v>
      </c>
      <c r="S7" s="39">
        <v>131.34</v>
      </c>
      <c r="T7" s="39">
        <v>24.55</v>
      </c>
      <c r="U7" s="39">
        <v>1598</v>
      </c>
      <c r="V7" s="39">
        <v>6.12</v>
      </c>
      <c r="W7" s="39">
        <v>261.11</v>
      </c>
      <c r="X7" s="39">
        <v>48.89</v>
      </c>
      <c r="Y7" s="39">
        <v>56.74</v>
      </c>
      <c r="Z7" s="39">
        <v>45.46</v>
      </c>
      <c r="AA7" s="39">
        <v>41.99</v>
      </c>
      <c r="AB7" s="39">
        <v>48.99</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1874.9</v>
      </c>
      <c r="BF7" s="39">
        <v>1919.31</v>
      </c>
      <c r="BG7" s="39">
        <v>1776.59</v>
      </c>
      <c r="BH7" s="39">
        <v>1674.2</v>
      </c>
      <c r="BI7" s="39">
        <v>1558.66</v>
      </c>
      <c r="BJ7" s="39">
        <v>1595.62</v>
      </c>
      <c r="BK7" s="39">
        <v>1302.33</v>
      </c>
      <c r="BL7" s="39">
        <v>1274.21</v>
      </c>
      <c r="BM7" s="39">
        <v>1183.92</v>
      </c>
      <c r="BN7" s="39">
        <v>1128.72</v>
      </c>
      <c r="BO7" s="39">
        <v>949.15</v>
      </c>
      <c r="BP7" s="39">
        <v>33.78</v>
      </c>
      <c r="BQ7" s="39">
        <v>36.24</v>
      </c>
      <c r="BR7" s="39">
        <v>32.96</v>
      </c>
      <c r="BS7" s="39">
        <v>32.1</v>
      </c>
      <c r="BT7" s="39">
        <v>36.93</v>
      </c>
      <c r="BU7" s="39">
        <v>37.92</v>
      </c>
      <c r="BV7" s="39">
        <v>40.89</v>
      </c>
      <c r="BW7" s="39">
        <v>41.25</v>
      </c>
      <c r="BX7" s="39">
        <v>42.5</v>
      </c>
      <c r="BY7" s="39">
        <v>41.84</v>
      </c>
      <c r="BZ7" s="39">
        <v>55.87</v>
      </c>
      <c r="CA7" s="39">
        <v>420.06</v>
      </c>
      <c r="CB7" s="39">
        <v>386.29</v>
      </c>
      <c r="CC7" s="39">
        <v>428.02</v>
      </c>
      <c r="CD7" s="39">
        <v>447.95</v>
      </c>
      <c r="CE7" s="39">
        <v>403.07</v>
      </c>
      <c r="CF7" s="39">
        <v>423.18</v>
      </c>
      <c r="CG7" s="39">
        <v>383.2</v>
      </c>
      <c r="CH7" s="39">
        <v>383.25</v>
      </c>
      <c r="CI7" s="39">
        <v>377.72</v>
      </c>
      <c r="CJ7" s="39">
        <v>390.47</v>
      </c>
      <c r="CK7" s="39">
        <v>288.19</v>
      </c>
      <c r="CL7" s="39">
        <v>50.19</v>
      </c>
      <c r="CM7" s="39">
        <v>51.16</v>
      </c>
      <c r="CN7" s="39">
        <v>51.96</v>
      </c>
      <c r="CO7" s="39">
        <v>51.73</v>
      </c>
      <c r="CP7" s="39">
        <v>51.41</v>
      </c>
      <c r="CQ7" s="39">
        <v>46.9</v>
      </c>
      <c r="CR7" s="39">
        <v>47.95</v>
      </c>
      <c r="CS7" s="39">
        <v>48.26</v>
      </c>
      <c r="CT7" s="39">
        <v>48.01</v>
      </c>
      <c r="CU7" s="39">
        <v>49.08</v>
      </c>
      <c r="CV7" s="39">
        <v>56.31</v>
      </c>
      <c r="CW7" s="39">
        <v>85.23</v>
      </c>
      <c r="CX7" s="39">
        <v>84.79</v>
      </c>
      <c r="CY7" s="39">
        <v>83.83</v>
      </c>
      <c r="CZ7" s="39">
        <v>82.86</v>
      </c>
      <c r="DA7" s="39">
        <v>82.41</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1.24</v>
      </c>
      <c r="EG7" s="39">
        <v>0.82</v>
      </c>
      <c r="EH7" s="39">
        <v>0</v>
      </c>
      <c r="EI7" s="39">
        <v>0.78</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111</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環境係</cp:lastModifiedBy>
  <cp:lastPrinted>2022-01-27T01:45:21Z</cp:lastPrinted>
  <dcterms:created xsi:type="dcterms:W3CDTF">2021-12-03T07:02:23Z</dcterms:created>
  <dcterms:modified xsi:type="dcterms:W3CDTF">2022-01-27T02:16:02Z</dcterms:modified>
  <cp:category/>
</cp:coreProperties>
</file>