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222222公営企業報告文書\Ｒ３公営企業\08公営企業に係る経営比較分析表（令和２年度決算）の分析等について\02報告\"/>
    </mc:Choice>
  </mc:AlternateContent>
  <workbookProtection workbookAlgorithmName="SHA-512" workbookHashValue="ZoooOrL8w+7UBlQmgj6d758nH8m/pWPiSJJi0gTT162jJG/ku+V2PNgGUhaHfGE69+SwOufycMkG+7+1WwUSzg==" workbookSaltValue="BQ2NPncrb8I9UZJ77Wjabw==" workbookSpinCount="100000" lockStructure="1"/>
  <bookViews>
    <workbookView xWindow="0" yWindow="0" windowWidth="19200" windowHeight="113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<sst xmlns="http://schemas.openxmlformats.org/spreadsheetml/2006/main" count="233" uniqueCount="118">
  <si>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</si>
  <si>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</si>
  <si>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</si>
  <si>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</si>
  <si>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</si>
  <si>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</si>
  <si>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</si>
  <si>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</si>
  <si>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</si>
  <si>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</si>
  <si>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</si>
  <si>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</si>
  <si>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</si>
  <si>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</si>
  <si>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</si>
  <si>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</si>
  <si>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</si>
  <si>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</si>
  <si>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</si>
  <si>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</si>
  <si>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</si>
  <si>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</si>
  <si>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</si>
  <si>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</si>
  <si>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</si>
  <si>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</si>
  <si>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</si>
  <si>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</si>
  <si>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</si>
  <si>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</si>
  <si>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</si>
  <si>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</si>
  <si>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</si>
  <si>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</si>
  <si>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</si>
  <si>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</si>
  <si>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</si>
  <si>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</si>
  <si>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</si>
  <si>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</si>
  <si>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</si>
  <si>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</si>
  <si>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</si>
  <si>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</si>
  <si>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</si>
  <si>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</si>
  <si>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</si>
  <si>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</si>
  <si>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</si>
  <si>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</si>
  <si>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</si>
  <si>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</si>
  <si>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</si>
  <si>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</si>
  <si>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</si>
  <si>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</si>
  <si>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</si>
  <si>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</si>
  <si>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</si>
  <si>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</si>
  <si>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</si>
  <si>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</si>
  <si>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</si>
  <si>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</si>
  <si>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</si>
  <si>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</si>
  <si>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</si>
  <si>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</si>
  <si>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</si>
  <si>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</si>
  <si>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</si>
  <si>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</si>
  <si>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</si>
  <si>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</si>
  <si>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</si>
  <si>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</si>
  <si>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</si>
  <si>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</si>
  <si>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</si>
  <si>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</si>
  <si>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</si>
  <si>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</si>
  <si>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</si>
  <si>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</si>
  <si>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</si>
  <si>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</si>
  <si>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</si>
  <si>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</si>
  <si>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</si>
  <si>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</si>
  <si>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</si>
  <si>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</si>
  <si>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</si>
  <si>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</si>
  <si>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</si>
  <si>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</si>
  <si>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</si>
  <si>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</si>
  <si>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</si>
  <si>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</si>
  <si>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</si>
  <si>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</si>
  <si>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</si>
  <si>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</si>
  <si>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</si>
  <si>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</si>
  <si>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</si>
  <si>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</si>
  <si>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</si>
  <si>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</si>
  <si>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</si>
  <si>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</si>
  <si>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</si>
  <si>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</si>
  <si>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</si>
  <si>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在管路施設については、異常がある箇所の修繕及び漏水調査を行い、疑惑箇所の修繕を行っている。平成３０年度より有収率は80%台を維持しているため、引き続き改善を図っていきたい。管路更新率については末端地域の新規布設を行ったが、老朽管等の更新も計画的に行う必要がある。</t>
    <rPh sb="1" eb="3">
      <t>ゲンザイ</t>
    </rPh>
    <rPh sb="3" eb="5">
      <t>カンロ</t>
    </rPh>
    <rPh sb="5" eb="7">
      <t>シセツ</t>
    </rPh>
    <rPh sb="13" eb="15">
      <t>イジョウ</t>
    </rPh>
    <rPh sb="18" eb="20">
      <t>カショ</t>
    </rPh>
    <rPh sb="21" eb="23">
      <t>シュウゼン</t>
    </rPh>
    <rPh sb="23" eb="24">
      <t>オヨ</t>
    </rPh>
    <rPh sb="25" eb="27">
      <t>ロウスイ</t>
    </rPh>
    <rPh sb="27" eb="29">
      <t>チョウサ</t>
    </rPh>
    <rPh sb="30" eb="31">
      <t>オコナ</t>
    </rPh>
    <rPh sb="33" eb="35">
      <t>ギワク</t>
    </rPh>
    <rPh sb="35" eb="37">
      <t>カショ</t>
    </rPh>
    <rPh sb="38" eb="40">
      <t>シュウゼン</t>
    </rPh>
    <rPh sb="41" eb="42">
      <t>オコナ</t>
    </rPh>
    <rPh sb="47" eb="49">
      <t>ヘイセイ</t>
    </rPh>
    <rPh sb="51" eb="53">
      <t>ネンド</t>
    </rPh>
    <rPh sb="55" eb="58">
      <t>ユウシュウリツ</t>
    </rPh>
    <rPh sb="62" eb="63">
      <t>ダイ</t>
    </rPh>
    <rPh sb="64" eb="66">
      <t>イジ</t>
    </rPh>
    <rPh sb="73" eb="74">
      <t>ヒ</t>
    </rPh>
    <rPh sb="75" eb="76">
      <t>ツヅ</t>
    </rPh>
    <rPh sb="77" eb="79">
      <t>カイゼン</t>
    </rPh>
    <rPh sb="80" eb="81">
      <t>ハカ</t>
    </rPh>
    <phoneticPr fontId="4"/>
  </si>
  <si>
    <t>　現在収入の大部分を一般会計からの繰入金等に依存している。今後も施設及び管路の維持管理費（修繕費）は増加していくと考えられるため、計画的な更新や料金水準の見直し等が必要になると考えられる。</t>
    <rPh sb="1" eb="3">
      <t>ゲンザイ</t>
    </rPh>
    <rPh sb="3" eb="5">
      <t>シュウニュウ</t>
    </rPh>
    <rPh sb="6" eb="9">
      <t>ダイブブン</t>
    </rPh>
    <rPh sb="10" eb="12">
      <t>イッパン</t>
    </rPh>
    <rPh sb="12" eb="14">
      <t>カイケイ</t>
    </rPh>
    <rPh sb="17" eb="19">
      <t>クリイレ</t>
    </rPh>
    <rPh sb="19" eb="20">
      <t>キン</t>
    </rPh>
    <rPh sb="20" eb="21">
      <t>トウ</t>
    </rPh>
    <rPh sb="22" eb="24">
      <t>イゾン</t>
    </rPh>
    <rPh sb="29" eb="31">
      <t>コンゴ</t>
    </rPh>
    <rPh sb="32" eb="34">
      <t>シセツ</t>
    </rPh>
    <rPh sb="34" eb="35">
      <t>オヨ</t>
    </rPh>
    <rPh sb="36" eb="38">
      <t>カンロ</t>
    </rPh>
    <rPh sb="39" eb="41">
      <t>イジ</t>
    </rPh>
    <rPh sb="41" eb="43">
      <t>カンリ</t>
    </rPh>
    <rPh sb="43" eb="44">
      <t>ヒ</t>
    </rPh>
    <rPh sb="45" eb="47">
      <t>シュウゼン</t>
    </rPh>
    <rPh sb="47" eb="48">
      <t>ヒ</t>
    </rPh>
    <rPh sb="50" eb="52">
      <t>ゾウカ</t>
    </rPh>
    <rPh sb="57" eb="58">
      <t>カンガ</t>
    </rPh>
    <rPh sb="65" eb="68">
      <t>ケイカクテキ</t>
    </rPh>
    <rPh sb="69" eb="71">
      <t>コウシン</t>
    </rPh>
    <rPh sb="72" eb="74">
      <t>リョウキン</t>
    </rPh>
    <rPh sb="74" eb="76">
      <t>スイジュン</t>
    </rPh>
    <rPh sb="77" eb="79">
      <t>ミナオ</t>
    </rPh>
    <rPh sb="80" eb="81">
      <t>トウ</t>
    </rPh>
    <rPh sb="82" eb="84">
      <t>ヒツヨウ</t>
    </rPh>
    <rPh sb="88" eb="89">
      <t>カンガ</t>
    </rPh>
    <phoneticPr fontId="4"/>
  </si>
  <si>
    <t>　収益的収支比率及び料金回収率をみるとどちらも100%を下回っており一般会計からの繰入金等によって運営している状況である。施設の利用率は類似団体平均値より低く、利用率を増加する余地はあるが、人口が減少傾向にあるため、今後は使用料収入の大幅な増加はあまり見込めない。そのため、引き続き経営改善を図り、これ以上経営が悪化する場合は料金水準の見直し等も必要になると考えられる。
　令和２年度は、経常費用が例年よりも増えたことにより給水原価が上がった。</t>
    <rPh sb="1" eb="4">
      <t>シュウエキテキ</t>
    </rPh>
    <rPh sb="4" eb="6">
      <t>シュウシ</t>
    </rPh>
    <rPh sb="6" eb="8">
      <t>ヒリツ</t>
    </rPh>
    <rPh sb="8" eb="9">
      <t>オヨ</t>
    </rPh>
    <rPh sb="10" eb="14">
      <t>リョウキンカイシュウ</t>
    </rPh>
    <rPh sb="14" eb="15">
      <t>リツ</t>
    </rPh>
    <rPh sb="28" eb="30">
      <t>シタマワ</t>
    </rPh>
    <rPh sb="34" eb="36">
      <t>イッパン</t>
    </rPh>
    <rPh sb="36" eb="38">
      <t>カイケイ</t>
    </rPh>
    <rPh sb="41" eb="43">
      <t>クリイレ</t>
    </rPh>
    <rPh sb="43" eb="44">
      <t>キン</t>
    </rPh>
    <rPh sb="44" eb="45">
      <t>トウ</t>
    </rPh>
    <rPh sb="49" eb="51">
      <t>ウンエイ</t>
    </rPh>
    <rPh sb="55" eb="57">
      <t>ジョウキョウ</t>
    </rPh>
    <rPh sb="61" eb="63">
      <t>シセツ</t>
    </rPh>
    <rPh sb="64" eb="67">
      <t>リヨウリツ</t>
    </rPh>
    <rPh sb="68" eb="70">
      <t>ルイジ</t>
    </rPh>
    <rPh sb="70" eb="72">
      <t>ダンタイ</t>
    </rPh>
    <rPh sb="72" eb="75">
      <t>ヘイキンチ</t>
    </rPh>
    <rPh sb="77" eb="78">
      <t>ヒク</t>
    </rPh>
    <rPh sb="80" eb="83">
      <t>リヨウリツ</t>
    </rPh>
    <rPh sb="84" eb="86">
      <t>ゾウカ</t>
    </rPh>
    <rPh sb="88" eb="90">
      <t>ヨチ</t>
    </rPh>
    <rPh sb="95" eb="97">
      <t>ジンコウ</t>
    </rPh>
    <rPh sb="98" eb="100">
      <t>ゲンショウ</t>
    </rPh>
    <rPh sb="100" eb="102">
      <t>ケイコウ</t>
    </rPh>
    <rPh sb="108" eb="110">
      <t>コンゴ</t>
    </rPh>
    <rPh sb="111" eb="114">
      <t>シヨウリョウ</t>
    </rPh>
    <rPh sb="114" eb="116">
      <t>シュウニュウ</t>
    </rPh>
    <rPh sb="117" eb="119">
      <t>オオハバ</t>
    </rPh>
    <rPh sb="120" eb="122">
      <t>ゾウカ</t>
    </rPh>
    <rPh sb="126" eb="128">
      <t>ミコ</t>
    </rPh>
    <rPh sb="137" eb="138">
      <t>ヒ</t>
    </rPh>
    <rPh sb="139" eb="140">
      <t>ツヅ</t>
    </rPh>
    <rPh sb="141" eb="143">
      <t>ケイエイ</t>
    </rPh>
    <rPh sb="143" eb="145">
      <t>カイゼン</t>
    </rPh>
    <rPh sb="146" eb="147">
      <t>ハカ</t>
    </rPh>
    <rPh sb="151" eb="153">
      <t>イジョウ</t>
    </rPh>
    <rPh sb="153" eb="155">
      <t>ケイエイ</t>
    </rPh>
    <rPh sb="156" eb="158">
      <t>アッカ</t>
    </rPh>
    <rPh sb="160" eb="162">
      <t>バアイ</t>
    </rPh>
    <rPh sb="163" eb="165">
      <t>リョウキン</t>
    </rPh>
    <rPh sb="165" eb="167">
      <t>スイジュン</t>
    </rPh>
    <rPh sb="168" eb="170">
      <t>ミナオ</t>
    </rPh>
    <rPh sb="171" eb="172">
      <t>トウ</t>
    </rPh>
    <rPh sb="173" eb="175">
      <t>ヒツヨウ</t>
    </rPh>
    <rPh sb="179" eb="180">
      <t>カンガ</t>
    </rPh>
    <rPh sb="187" eb="189">
      <t>レイワ</t>
    </rPh>
    <rPh sb="190" eb="192">
      <t>ネンド</t>
    </rPh>
    <rPh sb="194" eb="196">
      <t>ケイジョウ</t>
    </rPh>
    <rPh sb="196" eb="198">
      <t>ヒヨウ</t>
    </rPh>
    <rPh sb="199" eb="201">
      <t>レイネン</t>
    </rPh>
    <rPh sb="204" eb="205">
      <t>フ</t>
    </rPh>
    <rPh sb="212" eb="214">
      <t>キュウスイ</t>
    </rPh>
    <rPh sb="214" eb="216">
      <t>ゲンカ</t>
    </rPh>
    <rPh sb="217" eb="218">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</si>
</sst>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formatCode="#,##0.00;&quot;△&quot;#,##0.00;&quot;-&quot;">
                  <c:v>1.33</c:v>
                </c:pt>
                <c:pt idx="4" formatCode="#,##0.00;&quot;△&quot;#,##0.00;&quot;-&quot;">
                  <c:v>1.78</c:v>
                </c:pt>
              </c:numCache>
            </c:numRef>
          </c:val>
          <c:extLst>
            <c:ext xmlns:c16="http://schemas.microsoft.com/office/drawing/2014/chart" uri="{C3380CC4-5D6E-409C-BE32-E72D297353CC}">
              <c16:uniqueId val="{00000000-B2D2-4433-9249-6F9CED6E679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B2D2-4433-9249-6F9CED6E679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52.46</c:v>
                </c:pt>
                <c:pt idx="1">
                  <c:v>56.16</c:v>
                </c:pt>
                <c:pt idx="2">
                  <c:v>49.01</c:v>
                </c:pt>
                <c:pt idx="3">
                  <c:v>48.58</c:v>
                </c:pt>
                <c:pt idx="4">
                  <c:v>48.58</c:v>
                </c:pt>
              </c:numCache>
            </c:numRef>
          </c:val>
          <c:extLst>
            <c:ext xmlns:c16="http://schemas.microsoft.com/office/drawing/2014/chart" uri="{C3380CC4-5D6E-409C-BE32-E72D297353CC}">
              <c16:uniqueId val="{00000000-6D6E-4EFA-8074-EBD9DD62B3B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6D6E-4EFA-8074-EBD9DD62B3B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75.45</c:v>
                </c:pt>
                <c:pt idx="1">
                  <c:v>70.5</c:v>
                </c:pt>
                <c:pt idx="2">
                  <c:v>80.599999999999994</c:v>
                </c:pt>
                <c:pt idx="3">
                  <c:v>80.19</c:v>
                </c:pt>
                <c:pt idx="4">
                  <c:v>81.16</c:v>
                </c:pt>
              </c:numCache>
            </c:numRef>
          </c:val>
          <c:extLst>
            <c:ext xmlns:c16="http://schemas.microsoft.com/office/drawing/2014/chart" uri="{C3380CC4-5D6E-409C-BE32-E72D297353CC}">
              <c16:uniqueId val="{00000000-9A34-45F4-9B66-E43C0FBBB8B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9A34-45F4-9B66-E43C0FBBB8B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73.89</c:v>
                </c:pt>
                <c:pt idx="1">
                  <c:v>73.900000000000006</c:v>
                </c:pt>
                <c:pt idx="2">
                  <c:v>69.94</c:v>
                </c:pt>
                <c:pt idx="3">
                  <c:v>65.180000000000007</c:v>
                </c:pt>
                <c:pt idx="4">
                  <c:v>65.05</c:v>
                </c:pt>
              </c:numCache>
            </c:numRef>
          </c:val>
          <c:extLst>
            <c:ext xmlns:c16="http://schemas.microsoft.com/office/drawing/2014/chart" uri="{C3380CC4-5D6E-409C-BE32-E72D297353CC}">
              <c16:uniqueId val="{00000000-FB70-4DC4-AE0A-F19C1D001C4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FB70-4DC4-AE0A-F19C1D001C4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A0-4900-BC31-A8A0EBE0119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A0-4900-BC31-A8A0EBE0119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15-4ECF-859C-783ECD15356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15-4ECF-859C-783ECD15356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2D-4B6C-A6FD-4F07E782B79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2D-4B6C-A6FD-4F07E782B79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E6-4659-8EB1-29D10FFAF1D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E6-4659-8EB1-29D10FFAF1D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387.42</c:v>
                </c:pt>
                <c:pt idx="1">
                  <c:v>339.84</c:v>
                </c:pt>
                <c:pt idx="2">
                  <c:v>289.74</c:v>
                </c:pt>
                <c:pt idx="3">
                  <c:v>280.8</c:v>
                </c:pt>
                <c:pt idx="4">
                  <c:v>319.8</c:v>
                </c:pt>
              </c:numCache>
            </c:numRef>
          </c:val>
          <c:extLst>
            <c:ext xmlns:c16="http://schemas.microsoft.com/office/drawing/2014/chart" uri="{C3380CC4-5D6E-409C-BE32-E72D297353CC}">
              <c16:uniqueId val="{00000000-EFC5-488C-BF0E-8AAAEEFBC25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EFC5-488C-BF0E-8AAAEEFBC25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51.41</c:v>
                </c:pt>
                <c:pt idx="1">
                  <c:v>51.1</c:v>
                </c:pt>
                <c:pt idx="2">
                  <c:v>54.04</c:v>
                </c:pt>
                <c:pt idx="3">
                  <c:v>53.85</c:v>
                </c:pt>
                <c:pt idx="4">
                  <c:v>48.98</c:v>
                </c:pt>
              </c:numCache>
            </c:numRef>
          </c:val>
          <c:extLst>
            <c:ext xmlns:c16="http://schemas.microsoft.com/office/drawing/2014/chart" uri="{C3380CC4-5D6E-409C-BE32-E72D297353CC}">
              <c16:uniqueId val="{00000000-1181-4DD0-80D5-0E75FA48C2F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1181-4DD0-80D5-0E75FA48C2F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295.48</c:v>
                </c:pt>
                <c:pt idx="1">
                  <c:v>300.22000000000003</c:v>
                </c:pt>
                <c:pt idx="2">
                  <c:v>281.47000000000003</c:v>
                </c:pt>
                <c:pt idx="3">
                  <c:v>285.02999999999997</c:v>
                </c:pt>
                <c:pt idx="4">
                  <c:v>319.51</c:v>
                </c:pt>
              </c:numCache>
            </c:numRef>
          </c:val>
          <c:extLst>
            <c:ext xmlns:c16="http://schemas.microsoft.com/office/drawing/2014/chart" uri="{C3380CC4-5D6E-409C-BE32-E72D297353CC}">
              <c16:uniqueId val="{00000000-3923-42C5-B340-2ABF130B6FD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3923-42C5-B340-2ABF130B6FD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中島村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4990</v>
      </c>
      <c r="AM8" s="51"/>
      <c r="AN8" s="51"/>
      <c r="AO8" s="51"/>
      <c r="AP8" s="51"/>
      <c r="AQ8" s="51"/>
      <c r="AR8" s="51"/>
      <c r="AS8" s="51"/>
      <c r="AT8" s="47">
        <f>データ!$S$6</f>
        <v>18.920000000000002</v>
      </c>
      <c r="AU8" s="47"/>
      <c r="AV8" s="47"/>
      <c r="AW8" s="47"/>
      <c r="AX8" s="47"/>
      <c r="AY8" s="47"/>
      <c r="AZ8" s="47"/>
      <c r="BA8" s="47"/>
      <c r="BB8" s="47">
        <f>データ!$T$6</f>
        <v>263.74</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95.67</v>
      </c>
      <c r="Q10" s="47"/>
      <c r="R10" s="47"/>
      <c r="S10" s="47"/>
      <c r="T10" s="47"/>
      <c r="U10" s="47"/>
      <c r="V10" s="47"/>
      <c r="W10" s="51">
        <f>データ!$Q$6</f>
        <v>3044</v>
      </c>
      <c r="X10" s="51"/>
      <c r="Y10" s="51"/>
      <c r="Z10" s="51"/>
      <c r="AA10" s="51"/>
      <c r="AB10" s="51"/>
      <c r="AC10" s="51"/>
      <c r="AD10" s="2"/>
      <c r="AE10" s="2"/>
      <c r="AF10" s="2"/>
      <c r="AG10" s="2"/>
      <c r="AH10" s="2"/>
      <c r="AI10" s="2"/>
      <c r="AJ10" s="2"/>
      <c r="AK10" s="2"/>
      <c r="AL10" s="51">
        <f>データ!$U$6</f>
        <v>4746</v>
      </c>
      <c r="AM10" s="51"/>
      <c r="AN10" s="51"/>
      <c r="AO10" s="51"/>
      <c r="AP10" s="51"/>
      <c r="AQ10" s="51"/>
      <c r="AR10" s="51"/>
      <c r="AS10" s="51"/>
      <c r="AT10" s="47">
        <f>データ!$V$6</f>
        <v>18.920000000000002</v>
      </c>
      <c r="AU10" s="47"/>
      <c r="AV10" s="47"/>
      <c r="AW10" s="47"/>
      <c r="AX10" s="47"/>
      <c r="AY10" s="47"/>
      <c r="AZ10" s="47"/>
      <c r="BA10" s="47"/>
      <c r="BB10" s="47">
        <f>データ!$W$6</f>
        <v>250.85</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117</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8gLYwzdQF7mGVD44Idyi+KvtjMZw0x0htWYidmG7Vh9QZDdQfOhe3sVm4yUJ/lheblPDayR+L5CPRL0+AUtwqA==" saltValue="+SmiMyCWLme+58UwFFO9o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74659</v>
      </c>
      <c r="D6" s="34">
        <f t="shared" si="3"/>
        <v>47</v>
      </c>
      <c r="E6" s="34">
        <f t="shared" si="3"/>
        <v>1</v>
      </c>
      <c r="F6" s="34">
        <f t="shared" si="3"/>
        <v>0</v>
      </c>
      <c r="G6" s="34">
        <f t="shared" si="3"/>
        <v>0</v>
      </c>
      <c r="H6" s="34" t="str">
        <f t="shared" si="3"/>
        <v>福島県　中島村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95.67</v>
      </c>
      <c r="Q6" s="35">
        <f t="shared" si="3"/>
        <v>3044</v>
      </c>
      <c r="R6" s="35">
        <f t="shared" si="3"/>
        <v>4990</v>
      </c>
      <c r="S6" s="35">
        <f t="shared" si="3"/>
        <v>18.920000000000002</v>
      </c>
      <c r="T6" s="35">
        <f t="shared" si="3"/>
        <v>263.74</v>
      </c>
      <c r="U6" s="35">
        <f t="shared" si="3"/>
        <v>4746</v>
      </c>
      <c r="V6" s="35">
        <f t="shared" si="3"/>
        <v>18.920000000000002</v>
      </c>
      <c r="W6" s="35">
        <f t="shared" si="3"/>
        <v>250.85</v>
      </c>
      <c r="X6" s="36">
        <f>IF(X7="",NA(),X7)</f>
        <v>73.89</v>
      </c>
      <c r="Y6" s="36">
        <f t="shared" ref="Y6:AG6" si="4">IF(Y7="",NA(),Y7)</f>
        <v>73.900000000000006</v>
      </c>
      <c r="Z6" s="36">
        <f t="shared" si="4"/>
        <v>69.94</v>
      </c>
      <c r="AA6" s="36">
        <f t="shared" si="4"/>
        <v>65.180000000000007</v>
      </c>
      <c r="AB6" s="36">
        <f t="shared" si="4"/>
        <v>65.05</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387.42</v>
      </c>
      <c r="BF6" s="36">
        <f t="shared" ref="BF6:BN6" si="7">IF(BF7="",NA(),BF7)</f>
        <v>339.84</v>
      </c>
      <c r="BG6" s="36">
        <f t="shared" si="7"/>
        <v>289.74</v>
      </c>
      <c r="BH6" s="36">
        <f t="shared" si="7"/>
        <v>280.8</v>
      </c>
      <c r="BI6" s="36">
        <f t="shared" si="7"/>
        <v>319.8</v>
      </c>
      <c r="BJ6" s="36">
        <f t="shared" si="7"/>
        <v>1144.79</v>
      </c>
      <c r="BK6" s="36">
        <f t="shared" si="7"/>
        <v>1061.58</v>
      </c>
      <c r="BL6" s="36">
        <f t="shared" si="7"/>
        <v>1007.7</v>
      </c>
      <c r="BM6" s="36">
        <f t="shared" si="7"/>
        <v>1018.52</v>
      </c>
      <c r="BN6" s="36">
        <f t="shared" si="7"/>
        <v>949.61</v>
      </c>
      <c r="BO6" s="35" t="str">
        <f>IF(BO7="","",IF(BO7="-","【-】","【"&amp;SUBSTITUTE(TEXT(BO7,"#,##0.00"),"-","△")&amp;"】"))</f>
        <v>【949.15】</v>
      </c>
      <c r="BP6" s="36">
        <f>IF(BP7="",NA(),BP7)</f>
        <v>51.41</v>
      </c>
      <c r="BQ6" s="36">
        <f t="shared" ref="BQ6:BY6" si="8">IF(BQ7="",NA(),BQ7)</f>
        <v>51.1</v>
      </c>
      <c r="BR6" s="36">
        <f t="shared" si="8"/>
        <v>54.04</v>
      </c>
      <c r="BS6" s="36">
        <f t="shared" si="8"/>
        <v>53.85</v>
      </c>
      <c r="BT6" s="36">
        <f t="shared" si="8"/>
        <v>48.98</v>
      </c>
      <c r="BU6" s="36">
        <f t="shared" si="8"/>
        <v>56.04</v>
      </c>
      <c r="BV6" s="36">
        <f t="shared" si="8"/>
        <v>58.52</v>
      </c>
      <c r="BW6" s="36">
        <f t="shared" si="8"/>
        <v>59.22</v>
      </c>
      <c r="BX6" s="36">
        <f t="shared" si="8"/>
        <v>58.79</v>
      </c>
      <c r="BY6" s="36">
        <f t="shared" si="8"/>
        <v>58.41</v>
      </c>
      <c r="BZ6" s="35" t="str">
        <f>IF(BZ7="","",IF(BZ7="-","【-】","【"&amp;SUBSTITUTE(TEXT(BZ7,"#,##0.00"),"-","△")&amp;"】"))</f>
        <v>【55.87】</v>
      </c>
      <c r="CA6" s="36">
        <f>IF(CA7="",NA(),CA7)</f>
        <v>295.48</v>
      </c>
      <c r="CB6" s="36">
        <f t="shared" ref="CB6:CJ6" si="9">IF(CB7="",NA(),CB7)</f>
        <v>300.22000000000003</v>
      </c>
      <c r="CC6" s="36">
        <f t="shared" si="9"/>
        <v>281.47000000000003</v>
      </c>
      <c r="CD6" s="36">
        <f t="shared" si="9"/>
        <v>285.02999999999997</v>
      </c>
      <c r="CE6" s="36">
        <f t="shared" si="9"/>
        <v>319.51</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52.46</v>
      </c>
      <c r="CM6" s="36">
        <f t="shared" ref="CM6:CU6" si="10">IF(CM7="",NA(),CM7)</f>
        <v>56.16</v>
      </c>
      <c r="CN6" s="36">
        <f t="shared" si="10"/>
        <v>49.01</v>
      </c>
      <c r="CO6" s="36">
        <f t="shared" si="10"/>
        <v>48.58</v>
      </c>
      <c r="CP6" s="36">
        <f t="shared" si="10"/>
        <v>48.58</v>
      </c>
      <c r="CQ6" s="36">
        <f t="shared" si="10"/>
        <v>55.9</v>
      </c>
      <c r="CR6" s="36">
        <f t="shared" si="10"/>
        <v>57.3</v>
      </c>
      <c r="CS6" s="36">
        <f t="shared" si="10"/>
        <v>56.76</v>
      </c>
      <c r="CT6" s="36">
        <f t="shared" si="10"/>
        <v>56.04</v>
      </c>
      <c r="CU6" s="36">
        <f t="shared" si="10"/>
        <v>58.52</v>
      </c>
      <c r="CV6" s="35" t="str">
        <f>IF(CV7="","",IF(CV7="-","【-】","【"&amp;SUBSTITUTE(TEXT(CV7,"#,##0.00"),"-","△")&amp;"】"))</f>
        <v>【56.31】</v>
      </c>
      <c r="CW6" s="36">
        <f>IF(CW7="",NA(),CW7)</f>
        <v>75.45</v>
      </c>
      <c r="CX6" s="36">
        <f t="shared" ref="CX6:DF6" si="11">IF(CX7="",NA(),CX7)</f>
        <v>70.5</v>
      </c>
      <c r="CY6" s="36">
        <f t="shared" si="11"/>
        <v>80.599999999999994</v>
      </c>
      <c r="CZ6" s="36">
        <f t="shared" si="11"/>
        <v>80.19</v>
      </c>
      <c r="DA6" s="36">
        <f t="shared" si="11"/>
        <v>81.16</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1.33</v>
      </c>
      <c r="EH6" s="36">
        <f t="shared" si="14"/>
        <v>1.78</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74659</v>
      </c>
      <c r="D7" s="38">
        <v>47</v>
      </c>
      <c r="E7" s="38">
        <v>1</v>
      </c>
      <c r="F7" s="38">
        <v>0</v>
      </c>
      <c r="G7" s="38">
        <v>0</v>
      </c>
      <c r="H7" s="38" t="s">
        <v>96</v>
      </c>
      <c r="I7" s="38" t="s">
        <v>97</v>
      </c>
      <c r="J7" s="38" t="s">
        <v>98</v>
      </c>
      <c r="K7" s="38" t="s">
        <v>99</v>
      </c>
      <c r="L7" s="38" t="s">
        <v>100</v>
      </c>
      <c r="M7" s="38" t="s">
        <v>101</v>
      </c>
      <c r="N7" s="39" t="s">
        <v>102</v>
      </c>
      <c r="O7" s="39" t="s">
        <v>103</v>
      </c>
      <c r="P7" s="39">
        <v>95.67</v>
      </c>
      <c r="Q7" s="39">
        <v>3044</v>
      </c>
      <c r="R7" s="39">
        <v>4990</v>
      </c>
      <c r="S7" s="39">
        <v>18.920000000000002</v>
      </c>
      <c r="T7" s="39">
        <v>263.74</v>
      </c>
      <c r="U7" s="39">
        <v>4746</v>
      </c>
      <c r="V7" s="39">
        <v>18.920000000000002</v>
      </c>
      <c r="W7" s="39">
        <v>250.85</v>
      </c>
      <c r="X7" s="39">
        <v>73.89</v>
      </c>
      <c r="Y7" s="39">
        <v>73.900000000000006</v>
      </c>
      <c r="Z7" s="39">
        <v>69.94</v>
      </c>
      <c r="AA7" s="39">
        <v>65.180000000000007</v>
      </c>
      <c r="AB7" s="39">
        <v>65.05</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387.42</v>
      </c>
      <c r="BF7" s="39">
        <v>339.84</v>
      </c>
      <c r="BG7" s="39">
        <v>289.74</v>
      </c>
      <c r="BH7" s="39">
        <v>280.8</v>
      </c>
      <c r="BI7" s="39">
        <v>319.8</v>
      </c>
      <c r="BJ7" s="39">
        <v>1144.79</v>
      </c>
      <c r="BK7" s="39">
        <v>1061.58</v>
      </c>
      <c r="BL7" s="39">
        <v>1007.7</v>
      </c>
      <c r="BM7" s="39">
        <v>1018.52</v>
      </c>
      <c r="BN7" s="39">
        <v>949.61</v>
      </c>
      <c r="BO7" s="39">
        <v>949.15</v>
      </c>
      <c r="BP7" s="39">
        <v>51.41</v>
      </c>
      <c r="BQ7" s="39">
        <v>51.1</v>
      </c>
      <c r="BR7" s="39">
        <v>54.04</v>
      </c>
      <c r="BS7" s="39">
        <v>53.85</v>
      </c>
      <c r="BT7" s="39">
        <v>48.98</v>
      </c>
      <c r="BU7" s="39">
        <v>56.04</v>
      </c>
      <c r="BV7" s="39">
        <v>58.52</v>
      </c>
      <c r="BW7" s="39">
        <v>59.22</v>
      </c>
      <c r="BX7" s="39">
        <v>58.79</v>
      </c>
      <c r="BY7" s="39">
        <v>58.41</v>
      </c>
      <c r="BZ7" s="39">
        <v>55.87</v>
      </c>
      <c r="CA7" s="39">
        <v>295.48</v>
      </c>
      <c r="CB7" s="39">
        <v>300.22000000000003</v>
      </c>
      <c r="CC7" s="39">
        <v>281.47000000000003</v>
      </c>
      <c r="CD7" s="39">
        <v>285.02999999999997</v>
      </c>
      <c r="CE7" s="39">
        <v>319.51</v>
      </c>
      <c r="CF7" s="39">
        <v>304.35000000000002</v>
      </c>
      <c r="CG7" s="39">
        <v>296.3</v>
      </c>
      <c r="CH7" s="39">
        <v>292.89999999999998</v>
      </c>
      <c r="CI7" s="39">
        <v>298.25</v>
      </c>
      <c r="CJ7" s="39">
        <v>303.27999999999997</v>
      </c>
      <c r="CK7" s="39">
        <v>288.19</v>
      </c>
      <c r="CL7" s="39">
        <v>52.46</v>
      </c>
      <c r="CM7" s="39">
        <v>56.16</v>
      </c>
      <c r="CN7" s="39">
        <v>49.01</v>
      </c>
      <c r="CO7" s="39">
        <v>48.58</v>
      </c>
      <c r="CP7" s="39">
        <v>48.58</v>
      </c>
      <c r="CQ7" s="39">
        <v>55.9</v>
      </c>
      <c r="CR7" s="39">
        <v>57.3</v>
      </c>
      <c r="CS7" s="39">
        <v>56.76</v>
      </c>
      <c r="CT7" s="39">
        <v>56.04</v>
      </c>
      <c r="CU7" s="39">
        <v>58.52</v>
      </c>
      <c r="CV7" s="39">
        <v>56.31</v>
      </c>
      <c r="CW7" s="39">
        <v>75.45</v>
      </c>
      <c r="CX7" s="39">
        <v>70.5</v>
      </c>
      <c r="CY7" s="39">
        <v>80.599999999999994</v>
      </c>
      <c r="CZ7" s="39">
        <v>80.19</v>
      </c>
      <c r="DA7" s="39">
        <v>81.16</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1.33</v>
      </c>
      <c r="EH7" s="39">
        <v>1.78</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111</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NLG033</cp:lastModifiedBy>
  <dcterms:created xsi:type="dcterms:W3CDTF">2021-12-03T07:02:21Z</dcterms:created>
  <dcterms:modified xsi:type="dcterms:W3CDTF">2022-01-14T06:31:02Z</dcterms:modified>
  <cp:category/>
</cp:coreProperties>
</file>