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v00\事務事業共有領域\07_建設課\04_上下水道班\10.決算統計\決算統計Ｒ3\R3決算統計\決算統計\01.簡易水道\【経営比較分析表】2020_074233_47_010\"/>
    </mc:Choice>
  </mc:AlternateContent>
  <workbookProtection workbookAlgorithmName="SHA-512" workbookHashValue="Lb6ZbW2U/YIXvP0jT3VT/JuPwvUVhSMF0SfTfoZJh+IWosZPrwoaYhEzcTWfGrXUrWs+uH/aN/6Vf5Zc/mKMvA==" workbookSaltValue="DB0EmfrEjyFQJzYrIrNtkQ=="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B8" i="4"/>
  <c r="AT8" i="4"/>
  <c r="AL8" i="4"/>
  <c r="AD8" i="4"/>
  <c r="W8" i="4"/>
  <c r="P8" i="4"/>
  <c r="I8" i="4"/>
  <c r="B8" i="4"/>
  <c r="B6" i="4"/>
</calcChain>
</file>

<file path=xl/sharedStrings.xml><?xml version="1.0" encoding="utf-8"?>
<sst xmlns="http://schemas.openxmlformats.org/spreadsheetml/2006/main" count="233" uniqueCount="119">
  <si>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</si>
  <si>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</si>
  <si>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</si>
  <si>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</si>
  <si>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</si>
  <si>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</si>
  <si>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</si>
  <si>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</si>
  <si>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</si>
  <si>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</si>
  <si>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</si>
  <si>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</si>
  <si>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</si>
  <si>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</si>
  <si>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</si>
  <si>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</si>
  <si>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</si>
  <si>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</si>
  <si>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</si>
  <si>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</si>
  <si>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</si>
  <si>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</si>
  <si>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</si>
  <si>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</si>
  <si>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</si>
  <si>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</si>
  <si>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</si>
  <si>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</si>
  <si>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</si>
  <si>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</si>
  <si>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</si>
  <si>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</si>
  <si>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</si>
  <si>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</si>
  <si>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</si>
  <si>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</si>
  <si>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</si>
  <si>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</si>
  <si>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</si>
  <si>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</si>
  <si>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</si>
  <si>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</si>
  <si>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</si>
  <si>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</si>
  <si>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</si>
  <si>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</si>
  <si>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</si>
  <si>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</si>
  <si>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</si>
  <si>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</si>
  <si>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</si>
  <si>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</si>
  <si>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</si>
  <si>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</si>
  <si>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</si>
  <si>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</si>
  <si>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</si>
  <si>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</si>
  <si>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</si>
  <si>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</si>
  <si>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</si>
  <si>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</si>
  <si>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</si>
  <si>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</si>
  <si>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</si>
  <si>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</si>
  <si>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</si>
  <si>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</si>
  <si>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</si>
  <si>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</si>
  <si>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</si>
  <si>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</si>
  <si>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</si>
  <si>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</si>
  <si>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</si>
  <si>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</si>
  <si>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</si>
  <si>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</si>
  <si>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</si>
  <si>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</si>
  <si>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</si>
  <si>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</si>
  <si>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</si>
  <si>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</si>
  <si>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</si>
  <si>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</si>
  <si>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</si>
  <si>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</si>
  <si>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</si>
  <si>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</si>
  <si>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</si>
  <si>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</si>
  <si>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</si>
  <si>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</si>
  <si>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</si>
  <si>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柳津町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</si>
  <si>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</si>
  <si>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</si>
  <si>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</si>
  <si>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</si>
  <si>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</si>
  <si>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</si>
  <si>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</si>
  <si>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</si>
  <si>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</si>
  <si>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</si>
  <si>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</si>
  <si>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</si>
  <si>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</si>
  <si>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</si>
  <si>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</si>
  <si>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</si>
  <si>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</si>
  <si>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</si>
  <si>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"R"dd</t>
    <phoneticPr fontId="4"/>
  </si>
  <si>
    <t>←書式設定</t>
    <rPh sb="1" eb="3">
      <t>ショシキ</t>
    </rPh>
    <rPh sb="3" eb="5">
      <t>セッテイ</t>
    </rPh>
    <phoneticPr fontId="4"/>
  </si>
  <si>
    <t>　老朽施設については、整備年限を把握し優先順位を判断しつつ更新を計画しているが、構造物に付帯している管路、機器設備等（ポンプ等）については運転状況や環境により耐用年数以内での故障も発生していることから点検等の結果に応じて適宜更新計画を修正しつつ施設全体の延命を図っておくこととなる。</t>
    <rPh sb="1" eb="5">
      <t>ロウキュウシセツ</t>
    </rPh>
    <phoneticPr fontId="4"/>
  </si>
  <si>
    <t>　町内の安定した生活環境を整備することを目的として未普及地域の解消や統合による施設の安全化などに取組んでいるが、事業実施による地方債償還金の増加など事業を永続していく上での様々な課題も発生している。今後も老朽施設の更新費用増、新規事業の実施、人口減少に伴う使用料の減少、施設耐震化の推進、災害・テロへの備えなど事業継続のために避けては通れない対応に迫られているため、平成28年度末に策定した経営戦略の履行や適正な変更を行い事業継続に向けて進めていく必要がある。</t>
    <rPh sb="1" eb="3">
      <t>チョウナイ</t>
    </rPh>
    <rPh sb="4" eb="6">
      <t>アンテイ</t>
    </rPh>
    <rPh sb="8" eb="12">
      <t>セイカツカンキョウ</t>
    </rPh>
    <rPh sb="13" eb="15">
      <t>セイビ</t>
    </rPh>
    <rPh sb="20" eb="22">
      <t>モクテキ</t>
    </rPh>
    <rPh sb="25" eb="28">
      <t>ミフキュウ</t>
    </rPh>
    <rPh sb="28" eb="30">
      <t>チイキ</t>
    </rPh>
    <rPh sb="31" eb="33">
      <t>カイショウ</t>
    </rPh>
    <rPh sb="34" eb="36">
      <t>トウゴウ</t>
    </rPh>
    <rPh sb="39" eb="41">
      <t>シセツ</t>
    </rPh>
    <rPh sb="42" eb="44">
      <t>アンゼン</t>
    </rPh>
    <rPh sb="44" eb="45">
      <t>カ</t>
    </rPh>
    <rPh sb="48" eb="50">
      <t>トリク</t>
    </rPh>
    <rPh sb="56" eb="58">
      <t>ジギョウ</t>
    </rPh>
    <rPh sb="58" eb="60">
      <t>ジッシ</t>
    </rPh>
    <rPh sb="63" eb="68">
      <t>チホウサイショウカン</t>
    </rPh>
    <rPh sb="68" eb="69">
      <t>キン</t>
    </rPh>
    <rPh sb="70" eb="72">
      <t>ゾウカ</t>
    </rPh>
    <rPh sb="74" eb="76">
      <t>ジギョウ</t>
    </rPh>
    <rPh sb="77" eb="79">
      <t>エイゾク</t>
    </rPh>
    <rPh sb="83" eb="84">
      <t>ウエ</t>
    </rPh>
    <rPh sb="86" eb="88">
      <t>サマザマ</t>
    </rPh>
    <rPh sb="89" eb="91">
      <t>カダイ</t>
    </rPh>
    <rPh sb="92" eb="94">
      <t>ハッセイ</t>
    </rPh>
    <rPh sb="99" eb="101">
      <t>コンゴ</t>
    </rPh>
    <rPh sb="102" eb="106">
      <t>ロウキュウシセツ</t>
    </rPh>
    <rPh sb="107" eb="110">
      <t>コウシンヒ</t>
    </rPh>
    <rPh sb="110" eb="111">
      <t>ヨウ</t>
    </rPh>
    <rPh sb="111" eb="112">
      <t>ゾウ</t>
    </rPh>
    <rPh sb="113" eb="117">
      <t>シンキジギョウ</t>
    </rPh>
    <rPh sb="118" eb="120">
      <t>ジッシ</t>
    </rPh>
    <rPh sb="121" eb="125">
      <t>ジンコウゲンショウ</t>
    </rPh>
    <rPh sb="126" eb="127">
      <t>トモナ</t>
    </rPh>
    <rPh sb="128" eb="131">
      <t>シヨウリョウ</t>
    </rPh>
    <rPh sb="132" eb="134">
      <t>ゲンショウ</t>
    </rPh>
    <rPh sb="135" eb="140">
      <t>シセツタイシンカ</t>
    </rPh>
    <rPh sb="141" eb="143">
      <t>スイシン</t>
    </rPh>
    <rPh sb="144" eb="146">
      <t>サイガイ</t>
    </rPh>
    <rPh sb="151" eb="152">
      <t>ソナ</t>
    </rPh>
    <rPh sb="155" eb="159">
      <t>ジギョウケイゾク</t>
    </rPh>
    <rPh sb="163" eb="164">
      <t>サ</t>
    </rPh>
    <rPh sb="167" eb="168">
      <t>トオ</t>
    </rPh>
    <rPh sb="171" eb="173">
      <t>タイオウ</t>
    </rPh>
    <rPh sb="174" eb="175">
      <t>セマ</t>
    </rPh>
    <rPh sb="183" eb="185">
      <t>ヘイセイ</t>
    </rPh>
    <rPh sb="187" eb="189">
      <t>ネンド</t>
    </rPh>
    <rPh sb="189" eb="190">
      <t>マツ</t>
    </rPh>
    <rPh sb="191" eb="193">
      <t>サクテイ</t>
    </rPh>
    <rPh sb="195" eb="199">
      <t>ケイエイセンリャク</t>
    </rPh>
    <rPh sb="200" eb="202">
      <t>リコウ</t>
    </rPh>
    <rPh sb="203" eb="205">
      <t>テキセイ</t>
    </rPh>
    <rPh sb="206" eb="208">
      <t>ヘンコウ</t>
    </rPh>
    <rPh sb="209" eb="210">
      <t>オコナ</t>
    </rPh>
    <rPh sb="211" eb="215">
      <t>ジギョウケイゾク</t>
    </rPh>
    <rPh sb="216" eb="217">
      <t>ム</t>
    </rPh>
    <rPh sb="219" eb="220">
      <t>スス</t>
    </rPh>
    <rPh sb="224" eb="226">
      <t>ヒツヨウ</t>
    </rPh>
    <phoneticPr fontId="4"/>
  </si>
  <si>
    <t xml:space="preserve"> 現在までに取組んできている統合事業等により地方債償還金が増加傾向にあり、収益的収支比率低下の要因となっている。今後施設改良事業があり、また、施設統合や区域拡張、施設更新等を継続的に行っていく必要があることから会計状況を勘案しながら単年度当りに実施可能な事業量をその都度調整し計画的な施設整備を進めていくことが必要となる。</t>
    <rPh sb="1" eb="3">
      <t>ゲンザイ</t>
    </rPh>
    <rPh sb="6" eb="8">
      <t>トリク</t>
    </rPh>
    <rPh sb="14" eb="18">
      <t>トウゴウジギョウ</t>
    </rPh>
    <rPh sb="18" eb="19">
      <t>トウ</t>
    </rPh>
    <rPh sb="22" eb="28">
      <t>チホウサイショウカンキン</t>
    </rPh>
    <rPh sb="29" eb="33">
      <t>ゾウカケイコウ</t>
    </rPh>
    <rPh sb="37" eb="39">
      <t>シュウエキ</t>
    </rPh>
    <rPh sb="39" eb="40">
      <t>テキ</t>
    </rPh>
    <rPh sb="40" eb="42">
      <t>シュウシ</t>
    </rPh>
    <rPh sb="42" eb="44">
      <t>ヒリツ</t>
    </rPh>
    <rPh sb="44" eb="46">
      <t>テイカ</t>
    </rPh>
    <rPh sb="47" eb="49">
      <t>ヨウイン</t>
    </rPh>
    <rPh sb="56" eb="58">
      <t>コンゴ</t>
    </rPh>
    <rPh sb="58" eb="62">
      <t>シセツカイリョウ</t>
    </rPh>
    <rPh sb="62" eb="64">
      <t>ジギョウ</t>
    </rPh>
    <rPh sb="71" eb="75">
      <t>シセツトウゴウ</t>
    </rPh>
    <rPh sb="76" eb="80">
      <t>クイキカクチョウ</t>
    </rPh>
    <rPh sb="81" eb="86">
      <t>シセツコウシントウ</t>
    </rPh>
    <rPh sb="87" eb="89">
      <t>ケイゾク</t>
    </rPh>
    <rPh sb="89" eb="90">
      <t>テキ</t>
    </rPh>
    <rPh sb="91" eb="92">
      <t>オコナ</t>
    </rPh>
    <rPh sb="96" eb="98">
      <t>ヒツヨウ</t>
    </rPh>
    <rPh sb="105" eb="109">
      <t>カイケイジョウキョウ</t>
    </rPh>
    <rPh sb="110" eb="112">
      <t>カンアン</t>
    </rPh>
    <rPh sb="116" eb="119">
      <t>タンネンド</t>
    </rPh>
    <rPh sb="119" eb="120">
      <t>アタ</t>
    </rPh>
    <rPh sb="122" eb="126">
      <t>ジッシカノウ</t>
    </rPh>
    <rPh sb="127" eb="130">
      <t>ジギョウリョウ</t>
    </rPh>
    <rPh sb="133" eb="135">
      <t>ツド</t>
    </rPh>
    <rPh sb="135" eb="137">
      <t>チョウセイ</t>
    </rPh>
    <rPh sb="138" eb="141">
      <t>ケイカクテキ</t>
    </rPh>
    <rPh sb="142" eb="146">
      <t>シセツセイビ</t>
    </rPh>
    <rPh sb="147" eb="148">
      <t>スス</t>
    </rPh>
    <rPh sb="155" eb="15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</si>
</sst>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F4-428A-9269-9F992A4A7D4D}"/>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0.72</c:v>
                </c:pt>
                <c:pt idx="2">
                  <c:v>0.53</c:v>
                </c:pt>
                <c:pt idx="3">
                  <c:v>0.71</c:v>
                </c:pt>
                <c:pt idx="4">
                  <c:v>0.72</c:v>
                </c:pt>
              </c:numCache>
            </c:numRef>
          </c:val>
          <c:smooth val="0"/>
          <c:extLst>
            <c:ext xmlns:c16="http://schemas.microsoft.com/office/drawing/2014/chart" uri="{C3380CC4-5D6E-409C-BE32-E72D297353CC}">
              <c16:uniqueId val="{00000001-F1F4-428A-9269-9F992A4A7D4D}"/>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23.34</c:v>
                </c:pt>
                <c:pt idx="1">
                  <c:v>22.86</c:v>
                </c:pt>
                <c:pt idx="2">
                  <c:v>23.67</c:v>
                </c:pt>
                <c:pt idx="3">
                  <c:v>22.13</c:v>
                </c:pt>
                <c:pt idx="4">
                  <c:v>21.48</c:v>
                </c:pt>
              </c:numCache>
            </c:numRef>
          </c:val>
          <c:extLst>
            <c:ext xmlns:c16="http://schemas.microsoft.com/office/drawing/2014/chart" uri="{C3380CC4-5D6E-409C-BE32-E72D297353CC}">
              <c16:uniqueId val="{00000000-98D4-4E98-9070-EEA9FC08ED1C}"/>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55.9</c:v>
                </c:pt>
                <c:pt idx="1">
                  <c:v>57.3</c:v>
                </c:pt>
                <c:pt idx="2">
                  <c:v>56.76</c:v>
                </c:pt>
                <c:pt idx="3">
                  <c:v>56.04</c:v>
                </c:pt>
                <c:pt idx="4">
                  <c:v>58.52</c:v>
                </c:pt>
              </c:numCache>
            </c:numRef>
          </c:val>
          <c:smooth val="0"/>
          <c:extLst>
            <c:ext xmlns:c16="http://schemas.microsoft.com/office/drawing/2014/chart" uri="{C3380CC4-5D6E-409C-BE32-E72D297353CC}">
              <c16:uniqueId val="{00000001-98D4-4E98-9070-EEA9FC08ED1C}"/>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97.09</c:v>
                </c:pt>
                <c:pt idx="1">
                  <c:v>97.09</c:v>
                </c:pt>
                <c:pt idx="2">
                  <c:v>97.09</c:v>
                </c:pt>
                <c:pt idx="3">
                  <c:v>97.09</c:v>
                </c:pt>
                <c:pt idx="4">
                  <c:v>97.09</c:v>
                </c:pt>
              </c:numCache>
            </c:numRef>
          </c:val>
          <c:extLst>
            <c:ext xmlns:c16="http://schemas.microsoft.com/office/drawing/2014/chart" uri="{C3380CC4-5D6E-409C-BE32-E72D297353CC}">
              <c16:uniqueId val="{00000000-5EE2-4308-9D2E-66C55AE701D5}"/>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73.28</c:v>
                </c:pt>
                <c:pt idx="1">
                  <c:v>72.42</c:v>
                </c:pt>
                <c:pt idx="2">
                  <c:v>73.069999999999993</c:v>
                </c:pt>
                <c:pt idx="3">
                  <c:v>72.78</c:v>
                </c:pt>
                <c:pt idx="4">
                  <c:v>71.33</c:v>
                </c:pt>
              </c:numCache>
            </c:numRef>
          </c:val>
          <c:smooth val="0"/>
          <c:extLst>
            <c:ext xmlns:c16="http://schemas.microsoft.com/office/drawing/2014/chart" uri="{C3380CC4-5D6E-409C-BE32-E72D297353CC}">
              <c16:uniqueId val="{00000001-5EE2-4308-9D2E-66C55AE701D5}"/>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63.06</c:v>
                </c:pt>
                <c:pt idx="1">
                  <c:v>70.17</c:v>
                </c:pt>
                <c:pt idx="2">
                  <c:v>73.61</c:v>
                </c:pt>
                <c:pt idx="3">
                  <c:v>60.33</c:v>
                </c:pt>
                <c:pt idx="4">
                  <c:v>56.24</c:v>
                </c:pt>
              </c:numCache>
            </c:numRef>
          </c:val>
          <c:extLst>
            <c:ext xmlns:c16="http://schemas.microsoft.com/office/drawing/2014/chart" uri="{C3380CC4-5D6E-409C-BE32-E72D297353CC}">
              <c16:uniqueId val="{00000000-0A09-498C-BCA7-CCD4FA0A344A}"/>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77.56</c:v>
                </c:pt>
                <c:pt idx="1">
                  <c:v>78.510000000000005</c:v>
                </c:pt>
                <c:pt idx="2">
                  <c:v>77.91</c:v>
                </c:pt>
                <c:pt idx="3">
                  <c:v>79.099999999999994</c:v>
                </c:pt>
                <c:pt idx="4">
                  <c:v>79.33</c:v>
                </c:pt>
              </c:numCache>
            </c:numRef>
          </c:val>
          <c:smooth val="0"/>
          <c:extLst>
            <c:ext xmlns:c16="http://schemas.microsoft.com/office/drawing/2014/chart" uri="{C3380CC4-5D6E-409C-BE32-E72D297353CC}">
              <c16:uniqueId val="{00000001-0A09-498C-BCA7-CCD4FA0A344A}"/>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D4B-4B04-B126-734E2BD147B3}"/>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4B-4B04-B126-734E2BD147B3}"/>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8E1-465C-9D6B-D838A8416E59}"/>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E1-465C-9D6B-D838A8416E59}"/>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70A-4648-86F8-81D2DE120F19}"/>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70A-4648-86F8-81D2DE120F19}"/>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485-436E-BEE6-A78BAEA36240}"/>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85-436E-BEE6-A78BAEA36240}"/>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1046.73</c:v>
                </c:pt>
                <c:pt idx="1">
                  <c:v>1353.72</c:v>
                </c:pt>
                <c:pt idx="2">
                  <c:v>1317.64</c:v>
                </c:pt>
                <c:pt idx="3">
                  <c:v>1250.68</c:v>
                </c:pt>
                <c:pt idx="4">
                  <c:v>1134.6400000000001</c:v>
                </c:pt>
              </c:numCache>
            </c:numRef>
          </c:val>
          <c:extLst>
            <c:ext xmlns:c16="http://schemas.microsoft.com/office/drawing/2014/chart" uri="{C3380CC4-5D6E-409C-BE32-E72D297353CC}">
              <c16:uniqueId val="{00000000-9874-40BE-B5E4-902CC299CE94}"/>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1144.79</c:v>
                </c:pt>
                <c:pt idx="1">
                  <c:v>1061.58</c:v>
                </c:pt>
                <c:pt idx="2">
                  <c:v>1007.7</c:v>
                </c:pt>
                <c:pt idx="3">
                  <c:v>1018.52</c:v>
                </c:pt>
                <c:pt idx="4">
                  <c:v>949.61</c:v>
                </c:pt>
              </c:numCache>
            </c:numRef>
          </c:val>
          <c:smooth val="0"/>
          <c:extLst>
            <c:ext xmlns:c16="http://schemas.microsoft.com/office/drawing/2014/chart" uri="{C3380CC4-5D6E-409C-BE32-E72D297353CC}">
              <c16:uniqueId val="{00000001-9874-40BE-B5E4-902CC299CE94}"/>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41.1</c:v>
                </c:pt>
                <c:pt idx="1">
                  <c:v>42.01</c:v>
                </c:pt>
                <c:pt idx="2">
                  <c:v>41.76</c:v>
                </c:pt>
                <c:pt idx="3">
                  <c:v>40.92</c:v>
                </c:pt>
                <c:pt idx="4">
                  <c:v>37.58</c:v>
                </c:pt>
              </c:numCache>
            </c:numRef>
          </c:val>
          <c:extLst>
            <c:ext xmlns:c16="http://schemas.microsoft.com/office/drawing/2014/chart" uri="{C3380CC4-5D6E-409C-BE32-E72D297353CC}">
              <c16:uniqueId val="{00000000-ECE1-47F1-A53A-F32334000B22}"/>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56.04</c:v>
                </c:pt>
                <c:pt idx="1">
                  <c:v>58.52</c:v>
                </c:pt>
                <c:pt idx="2">
                  <c:v>59.22</c:v>
                </c:pt>
                <c:pt idx="3">
                  <c:v>58.79</c:v>
                </c:pt>
                <c:pt idx="4">
                  <c:v>58.41</c:v>
                </c:pt>
              </c:numCache>
            </c:numRef>
          </c:val>
          <c:smooth val="0"/>
          <c:extLst>
            <c:ext xmlns:c16="http://schemas.microsoft.com/office/drawing/2014/chart" uri="{C3380CC4-5D6E-409C-BE32-E72D297353CC}">
              <c16:uniqueId val="{00000001-ECE1-47F1-A53A-F32334000B22}"/>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490.58</c:v>
                </c:pt>
                <c:pt idx="1">
                  <c:v>505.1</c:v>
                </c:pt>
                <c:pt idx="2">
                  <c:v>510.97</c:v>
                </c:pt>
                <c:pt idx="3">
                  <c:v>542.15</c:v>
                </c:pt>
                <c:pt idx="4">
                  <c:v>605.28</c:v>
                </c:pt>
              </c:numCache>
            </c:numRef>
          </c:val>
          <c:extLst>
            <c:ext xmlns:c16="http://schemas.microsoft.com/office/drawing/2014/chart" uri="{C3380CC4-5D6E-409C-BE32-E72D297353CC}">
              <c16:uniqueId val="{00000000-C088-4E5D-8495-C37B10BC14B4}"/>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304.35000000000002</c:v>
                </c:pt>
                <c:pt idx="1">
                  <c:v>296.3</c:v>
                </c:pt>
                <c:pt idx="2">
                  <c:v>292.89999999999998</c:v>
                </c:pt>
                <c:pt idx="3">
                  <c:v>298.25</c:v>
                </c:pt>
                <c:pt idx="4">
                  <c:v>303.27999999999997</c:v>
                </c:pt>
              </c:numCache>
            </c:numRef>
          </c:val>
          <c:smooth val="0"/>
          <c:extLst>
            <c:ext xmlns:c16="http://schemas.microsoft.com/office/drawing/2014/chart" uri="{C3380CC4-5D6E-409C-BE32-E72D297353CC}">
              <c16:uniqueId val="{00000001-C088-4E5D-8495-C37B10BC14B4}"/>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柳津町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D3</v>
      </c>
      <c r="X8" s="73"/>
      <c r="Y8" s="73"/>
      <c r="Z8" s="73"/>
      <c r="AA8" s="73"/>
      <c r="AB8" s="73"/>
      <c r="AC8" s="73"/>
      <c r="AD8" s="73" t="str">
        <f>データ!$M$6</f>
        <v>非設置</v>
      </c>
      <c r="AE8" s="73"/>
      <c r="AF8" s="73"/>
      <c r="AG8" s="73"/>
      <c r="AH8" s="73"/>
      <c r="AI8" s="73"/>
      <c r="AJ8" s="73"/>
      <c r="AK8" s="2"/>
      <c r="AL8" s="67">
        <f>データ!$R$6</f>
        <v>3205</v>
      </c>
      <c r="AM8" s="67"/>
      <c r="AN8" s="67"/>
      <c r="AO8" s="67"/>
      <c r="AP8" s="67"/>
      <c r="AQ8" s="67"/>
      <c r="AR8" s="67"/>
      <c r="AS8" s="67"/>
      <c r="AT8" s="66">
        <f>データ!$S$6</f>
        <v>175.82</v>
      </c>
      <c r="AU8" s="66"/>
      <c r="AV8" s="66"/>
      <c r="AW8" s="66"/>
      <c r="AX8" s="66"/>
      <c r="AY8" s="66"/>
      <c r="AZ8" s="66"/>
      <c r="BA8" s="66"/>
      <c r="BB8" s="66">
        <f>データ!$T$6</f>
        <v>18.23</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3"/>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3"/>
      <c r="BK9" s="3"/>
      <c r="BL9" s="64" t="s">
        <v>19</v>
      </c>
      <c r="BM9" s="65"/>
      <c r="BN9" s="10" t="s">
        <v>20</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92.5</v>
      </c>
      <c r="Q10" s="66"/>
      <c r="R10" s="66"/>
      <c r="S10" s="66"/>
      <c r="T10" s="66"/>
      <c r="U10" s="66"/>
      <c r="V10" s="66"/>
      <c r="W10" s="67">
        <f>データ!$Q$6</f>
        <v>3799</v>
      </c>
      <c r="X10" s="67"/>
      <c r="Y10" s="67"/>
      <c r="Z10" s="67"/>
      <c r="AA10" s="67"/>
      <c r="AB10" s="67"/>
      <c r="AC10" s="67"/>
      <c r="AD10" s="2"/>
      <c r="AE10" s="2"/>
      <c r="AF10" s="2"/>
      <c r="AG10" s="2"/>
      <c r="AH10" s="2"/>
      <c r="AI10" s="2"/>
      <c r="AJ10" s="2"/>
      <c r="AK10" s="2"/>
      <c r="AL10" s="67">
        <f>データ!$U$6</f>
        <v>2949</v>
      </c>
      <c r="AM10" s="67"/>
      <c r="AN10" s="67"/>
      <c r="AO10" s="67"/>
      <c r="AP10" s="67"/>
      <c r="AQ10" s="67"/>
      <c r="AR10" s="67"/>
      <c r="AS10" s="67"/>
      <c r="AT10" s="66">
        <f>データ!$V$6</f>
        <v>31.68</v>
      </c>
      <c r="AU10" s="66"/>
      <c r="AV10" s="66"/>
      <c r="AW10" s="66"/>
      <c r="AX10" s="66"/>
      <c r="AY10" s="66"/>
      <c r="AZ10" s="66"/>
      <c r="BA10" s="66"/>
      <c r="BB10" s="66">
        <f>データ!$W$6</f>
        <v>93.09</v>
      </c>
      <c r="BC10" s="66"/>
      <c r="BD10" s="66"/>
      <c r="BE10" s="66"/>
      <c r="BF10" s="66"/>
      <c r="BG10" s="66"/>
      <c r="BH10" s="66"/>
      <c r="BI10" s="66"/>
      <c r="BJ10" s="2"/>
      <c r="BK10" s="2"/>
      <c r="BL10" s="68" t="s">
        <v>21</v>
      </c>
      <c r="BM10" s="69"/>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118</v>
      </c>
      <c r="BM16" s="51"/>
      <c r="BN16" s="51"/>
      <c r="BO16" s="51"/>
      <c r="BP16" s="51"/>
      <c r="BQ16" s="51"/>
      <c r="BR16" s="51"/>
      <c r="BS16" s="51"/>
      <c r="BT16" s="51"/>
      <c r="BU16" s="51"/>
      <c r="BV16" s="51"/>
      <c r="BW16" s="51"/>
      <c r="BX16" s="51"/>
      <c r="BY16" s="51"/>
      <c r="BZ16" s="5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3"/>
      <c r="BM44" s="54"/>
      <c r="BN44" s="54"/>
      <c r="BO44" s="54"/>
      <c r="BP44" s="54"/>
      <c r="BQ44" s="54"/>
      <c r="BR44" s="54"/>
      <c r="BS44" s="54"/>
      <c r="BT44" s="54"/>
      <c r="BU44" s="54"/>
      <c r="BV44" s="54"/>
      <c r="BW44" s="54"/>
      <c r="BX44" s="54"/>
      <c r="BY44" s="54"/>
      <c r="BZ44" s="5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116</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117</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【78.36】</v>
      </c>
      <c r="F85" s="27" t="s">
        <v>41</v>
      </c>
      <c r="G85" s="27" t="s">
        <v>41</v>
      </c>
      <c r="H85" s="27" t="str">
        <f>データ!BO6</f>
        <v>【949.15】</v>
      </c>
      <c r="I85" s="27" t="str">
        <f>データ!BZ6</f>
        <v>【55.87】</v>
      </c>
      <c r="J85" s="27" t="str">
        <f>データ!CK6</f>
        <v>【288.19】</v>
      </c>
      <c r="K85" s="27" t="str">
        <f>データ!CV6</f>
        <v>【56.31】</v>
      </c>
      <c r="L85" s="27" t="str">
        <f>データ!DG6</f>
        <v>【71.88】</v>
      </c>
      <c r="M85" s="27" t="s">
        <v>41</v>
      </c>
      <c r="N85" s="27" t="s">
        <v>41</v>
      </c>
      <c r="O85" s="27" t="str">
        <f>データ!EN6</f>
        <v>【0.80】</v>
      </c>
    </row>
  </sheetData>
  <sheetProtection algorithmName="SHA-512" hashValue="HxCK2+vI5erfWcuhyYpFKw4Y6rEXk033IekAxB/gyBg6dkocPl5jgDjCPOCoa6vMPoowccOWwx/AguYuWRuL2Q==" saltValue="qNMD76/WPXaLnBsw8hfPg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42</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43</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44</v>
      </c>
      <c r="B3" s="30" t="s">
        <v>45</v>
      </c>
      <c r="C3" s="30" t="s">
        <v>46</v>
      </c>
      <c r="D3" s="30" t="s">
        <v>47</v>
      </c>
      <c r="E3" s="30" t="s">
        <v>48</v>
      </c>
      <c r="F3" s="30" t="s">
        <v>49</v>
      </c>
      <c r="G3" s="30" t="s">
        <v>50</v>
      </c>
      <c r="H3" s="77" t="s">
        <v>51</v>
      </c>
      <c r="I3" s="78"/>
      <c r="J3" s="78"/>
      <c r="K3" s="78"/>
      <c r="L3" s="78"/>
      <c r="M3" s="78"/>
      <c r="N3" s="78"/>
      <c r="O3" s="78"/>
      <c r="P3" s="78"/>
      <c r="Q3" s="78"/>
      <c r="R3" s="78"/>
      <c r="S3" s="78"/>
      <c r="T3" s="78"/>
      <c r="U3" s="78"/>
      <c r="V3" s="78"/>
      <c r="W3" s="79"/>
      <c r="X3" s="83" t="s">
        <v>52</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53</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54</v>
      </c>
      <c r="B4" s="31"/>
      <c r="C4" s="31"/>
      <c r="D4" s="31"/>
      <c r="E4" s="31"/>
      <c r="F4" s="31"/>
      <c r="G4" s="31"/>
      <c r="H4" s="80"/>
      <c r="I4" s="81"/>
      <c r="J4" s="81"/>
      <c r="K4" s="81"/>
      <c r="L4" s="81"/>
      <c r="M4" s="81"/>
      <c r="N4" s="81"/>
      <c r="O4" s="81"/>
      <c r="P4" s="81"/>
      <c r="Q4" s="81"/>
      <c r="R4" s="81"/>
      <c r="S4" s="81"/>
      <c r="T4" s="81"/>
      <c r="U4" s="81"/>
      <c r="V4" s="81"/>
      <c r="W4" s="82"/>
      <c r="X4" s="76" t="s">
        <v>55</v>
      </c>
      <c r="Y4" s="76"/>
      <c r="Z4" s="76"/>
      <c r="AA4" s="76"/>
      <c r="AB4" s="76"/>
      <c r="AC4" s="76"/>
      <c r="AD4" s="76"/>
      <c r="AE4" s="76"/>
      <c r="AF4" s="76"/>
      <c r="AG4" s="76"/>
      <c r="AH4" s="76"/>
      <c r="AI4" s="76" t="s">
        <v>56</v>
      </c>
      <c r="AJ4" s="76"/>
      <c r="AK4" s="76"/>
      <c r="AL4" s="76"/>
      <c r="AM4" s="76"/>
      <c r="AN4" s="76"/>
      <c r="AO4" s="76"/>
      <c r="AP4" s="76"/>
      <c r="AQ4" s="76"/>
      <c r="AR4" s="76"/>
      <c r="AS4" s="76"/>
      <c r="AT4" s="76" t="s">
        <v>57</v>
      </c>
      <c r="AU4" s="76"/>
      <c r="AV4" s="76"/>
      <c r="AW4" s="76"/>
      <c r="AX4" s="76"/>
      <c r="AY4" s="76"/>
      <c r="AZ4" s="76"/>
      <c r="BA4" s="76"/>
      <c r="BB4" s="76"/>
      <c r="BC4" s="76"/>
      <c r="BD4" s="76"/>
      <c r="BE4" s="76" t="s">
        <v>58</v>
      </c>
      <c r="BF4" s="76"/>
      <c r="BG4" s="76"/>
      <c r="BH4" s="76"/>
      <c r="BI4" s="76"/>
      <c r="BJ4" s="76"/>
      <c r="BK4" s="76"/>
      <c r="BL4" s="76"/>
      <c r="BM4" s="76"/>
      <c r="BN4" s="76"/>
      <c r="BO4" s="76"/>
      <c r="BP4" s="76" t="s">
        <v>59</v>
      </c>
      <c r="BQ4" s="76"/>
      <c r="BR4" s="76"/>
      <c r="BS4" s="76"/>
      <c r="BT4" s="76"/>
      <c r="BU4" s="76"/>
      <c r="BV4" s="76"/>
      <c r="BW4" s="76"/>
      <c r="BX4" s="76"/>
      <c r="BY4" s="76"/>
      <c r="BZ4" s="76"/>
      <c r="CA4" s="76" t="s">
        <v>60</v>
      </c>
      <c r="CB4" s="76"/>
      <c r="CC4" s="76"/>
      <c r="CD4" s="76"/>
      <c r="CE4" s="76"/>
      <c r="CF4" s="76"/>
      <c r="CG4" s="76"/>
      <c r="CH4" s="76"/>
      <c r="CI4" s="76"/>
      <c r="CJ4" s="76"/>
      <c r="CK4" s="76"/>
      <c r="CL4" s="76" t="s">
        <v>61</v>
      </c>
      <c r="CM4" s="76"/>
      <c r="CN4" s="76"/>
      <c r="CO4" s="76"/>
      <c r="CP4" s="76"/>
      <c r="CQ4" s="76"/>
      <c r="CR4" s="76"/>
      <c r="CS4" s="76"/>
      <c r="CT4" s="76"/>
      <c r="CU4" s="76"/>
      <c r="CV4" s="76"/>
      <c r="CW4" s="76" t="s">
        <v>62</v>
      </c>
      <c r="CX4" s="76"/>
      <c r="CY4" s="76"/>
      <c r="CZ4" s="76"/>
      <c r="DA4" s="76"/>
      <c r="DB4" s="76"/>
      <c r="DC4" s="76"/>
      <c r="DD4" s="76"/>
      <c r="DE4" s="76"/>
      <c r="DF4" s="76"/>
      <c r="DG4" s="76"/>
      <c r="DH4" s="76" t="s">
        <v>63</v>
      </c>
      <c r="DI4" s="76"/>
      <c r="DJ4" s="76"/>
      <c r="DK4" s="76"/>
      <c r="DL4" s="76"/>
      <c r="DM4" s="76"/>
      <c r="DN4" s="76"/>
      <c r="DO4" s="76"/>
      <c r="DP4" s="76"/>
      <c r="DQ4" s="76"/>
      <c r="DR4" s="76"/>
      <c r="DS4" s="76" t="s">
        <v>64</v>
      </c>
      <c r="DT4" s="76"/>
      <c r="DU4" s="76"/>
      <c r="DV4" s="76"/>
      <c r="DW4" s="76"/>
      <c r="DX4" s="76"/>
      <c r="DY4" s="76"/>
      <c r="DZ4" s="76"/>
      <c r="EA4" s="76"/>
      <c r="EB4" s="76"/>
      <c r="EC4" s="76"/>
      <c r="ED4" s="76" t="s">
        <v>65</v>
      </c>
      <c r="EE4" s="76"/>
      <c r="EF4" s="76"/>
      <c r="EG4" s="76"/>
      <c r="EH4" s="76"/>
      <c r="EI4" s="76"/>
      <c r="EJ4" s="76"/>
      <c r="EK4" s="76"/>
      <c r="EL4" s="76"/>
      <c r="EM4" s="76"/>
      <c r="EN4" s="76"/>
    </row>
    <row r="5" spans="1:144" x14ac:dyDescent="0.15">
      <c r="A5" s="29" t="s">
        <v>66</v>
      </c>
      <c r="B5" s="32"/>
      <c r="C5" s="32"/>
      <c r="D5" s="32"/>
      <c r="E5" s="32"/>
      <c r="F5" s="32"/>
      <c r="G5" s="32"/>
      <c r="H5" s="33" t="s">
        <v>67</v>
      </c>
      <c r="I5" s="33" t="s">
        <v>68</v>
      </c>
      <c r="J5" s="33" t="s">
        <v>69</v>
      </c>
      <c r="K5" s="33" t="s">
        <v>70</v>
      </c>
      <c r="L5" s="33" t="s">
        <v>71</v>
      </c>
      <c r="M5" s="33" t="s">
        <v>72</v>
      </c>
      <c r="N5" s="33" t="s">
        <v>73</v>
      </c>
      <c r="O5" s="33" t="s">
        <v>74</v>
      </c>
      <c r="P5" s="33" t="s">
        <v>75</v>
      </c>
      <c r="Q5" s="33" t="s">
        <v>76</v>
      </c>
      <c r="R5" s="33" t="s">
        <v>77</v>
      </c>
      <c r="S5" s="33" t="s">
        <v>78</v>
      </c>
      <c r="T5" s="33" t="s">
        <v>79</v>
      </c>
      <c r="U5" s="33" t="s">
        <v>80</v>
      </c>
      <c r="V5" s="33" t="s">
        <v>81</v>
      </c>
      <c r="W5" s="33" t="s">
        <v>82</v>
      </c>
      <c r="X5" s="33" t="s">
        <v>83</v>
      </c>
      <c r="Y5" s="33" t="s">
        <v>84</v>
      </c>
      <c r="Z5" s="33" t="s">
        <v>85</v>
      </c>
      <c r="AA5" s="33" t="s">
        <v>86</v>
      </c>
      <c r="AB5" s="33" t="s">
        <v>87</v>
      </c>
      <c r="AC5" s="33" t="s">
        <v>88</v>
      </c>
      <c r="AD5" s="33" t="s">
        <v>89</v>
      </c>
      <c r="AE5" s="33" t="s">
        <v>90</v>
      </c>
      <c r="AF5" s="33" t="s">
        <v>91</v>
      </c>
      <c r="AG5" s="33" t="s">
        <v>92</v>
      </c>
      <c r="AH5" s="33" t="s">
        <v>29</v>
      </c>
      <c r="AI5" s="33" t="s">
        <v>83</v>
      </c>
      <c r="AJ5" s="33" t="s">
        <v>84</v>
      </c>
      <c r="AK5" s="33" t="s">
        <v>85</v>
      </c>
      <c r="AL5" s="33" t="s">
        <v>86</v>
      </c>
      <c r="AM5" s="33" t="s">
        <v>87</v>
      </c>
      <c r="AN5" s="33" t="s">
        <v>88</v>
      </c>
      <c r="AO5" s="33" t="s">
        <v>89</v>
      </c>
      <c r="AP5" s="33" t="s">
        <v>90</v>
      </c>
      <c r="AQ5" s="33" t="s">
        <v>91</v>
      </c>
      <c r="AR5" s="33" t="s">
        <v>92</v>
      </c>
      <c r="AS5" s="33" t="s">
        <v>93</v>
      </c>
      <c r="AT5" s="33" t="s">
        <v>83</v>
      </c>
      <c r="AU5" s="33" t="s">
        <v>84</v>
      </c>
      <c r="AV5" s="33" t="s">
        <v>85</v>
      </c>
      <c r="AW5" s="33" t="s">
        <v>86</v>
      </c>
      <c r="AX5" s="33" t="s">
        <v>87</v>
      </c>
      <c r="AY5" s="33" t="s">
        <v>88</v>
      </c>
      <c r="AZ5" s="33" t="s">
        <v>89</v>
      </c>
      <c r="BA5" s="33" t="s">
        <v>90</v>
      </c>
      <c r="BB5" s="33" t="s">
        <v>91</v>
      </c>
      <c r="BC5" s="33" t="s">
        <v>92</v>
      </c>
      <c r="BD5" s="33" t="s">
        <v>93</v>
      </c>
      <c r="BE5" s="33" t="s">
        <v>83</v>
      </c>
      <c r="BF5" s="33" t="s">
        <v>84</v>
      </c>
      <c r="BG5" s="33" t="s">
        <v>85</v>
      </c>
      <c r="BH5" s="33" t="s">
        <v>86</v>
      </c>
      <c r="BI5" s="33" t="s">
        <v>87</v>
      </c>
      <c r="BJ5" s="33" t="s">
        <v>88</v>
      </c>
      <c r="BK5" s="33" t="s">
        <v>89</v>
      </c>
      <c r="BL5" s="33" t="s">
        <v>90</v>
      </c>
      <c r="BM5" s="33" t="s">
        <v>91</v>
      </c>
      <c r="BN5" s="33" t="s">
        <v>92</v>
      </c>
      <c r="BO5" s="33" t="s">
        <v>93</v>
      </c>
      <c r="BP5" s="33" t="s">
        <v>83</v>
      </c>
      <c r="BQ5" s="33" t="s">
        <v>84</v>
      </c>
      <c r="BR5" s="33" t="s">
        <v>85</v>
      </c>
      <c r="BS5" s="33" t="s">
        <v>86</v>
      </c>
      <c r="BT5" s="33" t="s">
        <v>87</v>
      </c>
      <c r="BU5" s="33" t="s">
        <v>88</v>
      </c>
      <c r="BV5" s="33" t="s">
        <v>89</v>
      </c>
      <c r="BW5" s="33" t="s">
        <v>90</v>
      </c>
      <c r="BX5" s="33" t="s">
        <v>91</v>
      </c>
      <c r="BY5" s="33" t="s">
        <v>92</v>
      </c>
      <c r="BZ5" s="33" t="s">
        <v>93</v>
      </c>
      <c r="CA5" s="33" t="s">
        <v>83</v>
      </c>
      <c r="CB5" s="33" t="s">
        <v>84</v>
      </c>
      <c r="CC5" s="33" t="s">
        <v>85</v>
      </c>
      <c r="CD5" s="33" t="s">
        <v>86</v>
      </c>
      <c r="CE5" s="33" t="s">
        <v>87</v>
      </c>
      <c r="CF5" s="33" t="s">
        <v>88</v>
      </c>
      <c r="CG5" s="33" t="s">
        <v>89</v>
      </c>
      <c r="CH5" s="33" t="s">
        <v>90</v>
      </c>
      <c r="CI5" s="33" t="s">
        <v>91</v>
      </c>
      <c r="CJ5" s="33" t="s">
        <v>92</v>
      </c>
      <c r="CK5" s="33" t="s">
        <v>93</v>
      </c>
      <c r="CL5" s="33" t="s">
        <v>83</v>
      </c>
      <c r="CM5" s="33" t="s">
        <v>84</v>
      </c>
      <c r="CN5" s="33" t="s">
        <v>85</v>
      </c>
      <c r="CO5" s="33" t="s">
        <v>86</v>
      </c>
      <c r="CP5" s="33" t="s">
        <v>87</v>
      </c>
      <c r="CQ5" s="33" t="s">
        <v>88</v>
      </c>
      <c r="CR5" s="33" t="s">
        <v>89</v>
      </c>
      <c r="CS5" s="33" t="s">
        <v>90</v>
      </c>
      <c r="CT5" s="33" t="s">
        <v>91</v>
      </c>
      <c r="CU5" s="33" t="s">
        <v>92</v>
      </c>
      <c r="CV5" s="33" t="s">
        <v>93</v>
      </c>
      <c r="CW5" s="33" t="s">
        <v>83</v>
      </c>
      <c r="CX5" s="33" t="s">
        <v>84</v>
      </c>
      <c r="CY5" s="33" t="s">
        <v>85</v>
      </c>
      <c r="CZ5" s="33" t="s">
        <v>86</v>
      </c>
      <c r="DA5" s="33" t="s">
        <v>87</v>
      </c>
      <c r="DB5" s="33" t="s">
        <v>88</v>
      </c>
      <c r="DC5" s="33" t="s">
        <v>89</v>
      </c>
      <c r="DD5" s="33" t="s">
        <v>90</v>
      </c>
      <c r="DE5" s="33" t="s">
        <v>91</v>
      </c>
      <c r="DF5" s="33" t="s">
        <v>92</v>
      </c>
      <c r="DG5" s="33" t="s">
        <v>93</v>
      </c>
      <c r="DH5" s="33" t="s">
        <v>83</v>
      </c>
      <c r="DI5" s="33" t="s">
        <v>84</v>
      </c>
      <c r="DJ5" s="33" t="s">
        <v>85</v>
      </c>
      <c r="DK5" s="33" t="s">
        <v>86</v>
      </c>
      <c r="DL5" s="33" t="s">
        <v>87</v>
      </c>
      <c r="DM5" s="33" t="s">
        <v>88</v>
      </c>
      <c r="DN5" s="33" t="s">
        <v>89</v>
      </c>
      <c r="DO5" s="33" t="s">
        <v>90</v>
      </c>
      <c r="DP5" s="33" t="s">
        <v>91</v>
      </c>
      <c r="DQ5" s="33" t="s">
        <v>92</v>
      </c>
      <c r="DR5" s="33" t="s">
        <v>93</v>
      </c>
      <c r="DS5" s="33" t="s">
        <v>83</v>
      </c>
      <c r="DT5" s="33" t="s">
        <v>84</v>
      </c>
      <c r="DU5" s="33" t="s">
        <v>85</v>
      </c>
      <c r="DV5" s="33" t="s">
        <v>86</v>
      </c>
      <c r="DW5" s="33" t="s">
        <v>87</v>
      </c>
      <c r="DX5" s="33" t="s">
        <v>88</v>
      </c>
      <c r="DY5" s="33" t="s">
        <v>89</v>
      </c>
      <c r="DZ5" s="33" t="s">
        <v>90</v>
      </c>
      <c r="EA5" s="33" t="s">
        <v>91</v>
      </c>
      <c r="EB5" s="33" t="s">
        <v>92</v>
      </c>
      <c r="EC5" s="33" t="s">
        <v>93</v>
      </c>
      <c r="ED5" s="33" t="s">
        <v>83</v>
      </c>
      <c r="EE5" s="33" t="s">
        <v>84</v>
      </c>
      <c r="EF5" s="33" t="s">
        <v>85</v>
      </c>
      <c r="EG5" s="33" t="s">
        <v>86</v>
      </c>
      <c r="EH5" s="33" t="s">
        <v>87</v>
      </c>
      <c r="EI5" s="33" t="s">
        <v>88</v>
      </c>
      <c r="EJ5" s="33" t="s">
        <v>89</v>
      </c>
      <c r="EK5" s="33" t="s">
        <v>90</v>
      </c>
      <c r="EL5" s="33" t="s">
        <v>91</v>
      </c>
      <c r="EM5" s="33" t="s">
        <v>92</v>
      </c>
      <c r="EN5" s="33" t="s">
        <v>93</v>
      </c>
    </row>
    <row r="6" spans="1:144" s="37" customFormat="1" x14ac:dyDescent="0.15">
      <c r="A6" s="29" t="s">
        <v>94</v>
      </c>
      <c r="B6" s="34">
        <f>B7</f>
        <v>2020</v>
      </c>
      <c r="C6" s="34">
        <f t="shared" ref="C6:W6" si="3">C7</f>
        <v>74233</v>
      </c>
      <c r="D6" s="34">
        <f t="shared" si="3"/>
        <v>47</v>
      </c>
      <c r="E6" s="34">
        <f t="shared" si="3"/>
        <v>1</v>
      </c>
      <c r="F6" s="34">
        <f t="shared" si="3"/>
        <v>0</v>
      </c>
      <c r="G6" s="34">
        <f t="shared" si="3"/>
        <v>0</v>
      </c>
      <c r="H6" s="34" t="str">
        <f t="shared" si="3"/>
        <v>福島県　柳津町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92.5</v>
      </c>
      <c r="Q6" s="35">
        <f t="shared" si="3"/>
        <v>3799</v>
      </c>
      <c r="R6" s="35">
        <f t="shared" si="3"/>
        <v>3205</v>
      </c>
      <c r="S6" s="35">
        <f t="shared" si="3"/>
        <v>175.82</v>
      </c>
      <c r="T6" s="35">
        <f t="shared" si="3"/>
        <v>18.23</v>
      </c>
      <c r="U6" s="35">
        <f t="shared" si="3"/>
        <v>2949</v>
      </c>
      <c r="V6" s="35">
        <f t="shared" si="3"/>
        <v>31.68</v>
      </c>
      <c r="W6" s="35">
        <f t="shared" si="3"/>
        <v>93.09</v>
      </c>
      <c r="X6" s="36">
        <f>IF(X7="",NA(),X7)</f>
        <v>63.06</v>
      </c>
      <c r="Y6" s="36">
        <f t="shared" ref="Y6:AG6" si="4">IF(Y7="",NA(),Y7)</f>
        <v>70.17</v>
      </c>
      <c r="Z6" s="36">
        <f t="shared" si="4"/>
        <v>73.61</v>
      </c>
      <c r="AA6" s="36">
        <f t="shared" si="4"/>
        <v>60.33</v>
      </c>
      <c r="AB6" s="36">
        <f t="shared" si="4"/>
        <v>56.24</v>
      </c>
      <c r="AC6" s="36">
        <f t="shared" si="4"/>
        <v>77.56</v>
      </c>
      <c r="AD6" s="36">
        <f t="shared" si="4"/>
        <v>78.510000000000005</v>
      </c>
      <c r="AE6" s="36">
        <f t="shared" si="4"/>
        <v>77.91</v>
      </c>
      <c r="AF6" s="36">
        <f t="shared" si="4"/>
        <v>79.099999999999994</v>
      </c>
      <c r="AG6" s="36">
        <f t="shared" si="4"/>
        <v>79.33</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1046.73</v>
      </c>
      <c r="BF6" s="36">
        <f t="shared" ref="BF6:BN6" si="7">IF(BF7="",NA(),BF7)</f>
        <v>1353.72</v>
      </c>
      <c r="BG6" s="36">
        <f t="shared" si="7"/>
        <v>1317.64</v>
      </c>
      <c r="BH6" s="36">
        <f t="shared" si="7"/>
        <v>1250.68</v>
      </c>
      <c r="BI6" s="36">
        <f t="shared" si="7"/>
        <v>1134.6400000000001</v>
      </c>
      <c r="BJ6" s="36">
        <f t="shared" si="7"/>
        <v>1144.79</v>
      </c>
      <c r="BK6" s="36">
        <f t="shared" si="7"/>
        <v>1061.58</v>
      </c>
      <c r="BL6" s="36">
        <f t="shared" si="7"/>
        <v>1007.7</v>
      </c>
      <c r="BM6" s="36">
        <f t="shared" si="7"/>
        <v>1018.52</v>
      </c>
      <c r="BN6" s="36">
        <f t="shared" si="7"/>
        <v>949.61</v>
      </c>
      <c r="BO6" s="35" t="str">
        <f>IF(BO7="","",IF(BO7="-","【-】","【"&amp;SUBSTITUTE(TEXT(BO7,"#,##0.00"),"-","△")&amp;"】"))</f>
        <v>【949.15】</v>
      </c>
      <c r="BP6" s="36">
        <f>IF(BP7="",NA(),BP7)</f>
        <v>41.1</v>
      </c>
      <c r="BQ6" s="36">
        <f t="shared" ref="BQ6:BY6" si="8">IF(BQ7="",NA(),BQ7)</f>
        <v>42.01</v>
      </c>
      <c r="BR6" s="36">
        <f t="shared" si="8"/>
        <v>41.76</v>
      </c>
      <c r="BS6" s="36">
        <f t="shared" si="8"/>
        <v>40.92</v>
      </c>
      <c r="BT6" s="36">
        <f t="shared" si="8"/>
        <v>37.58</v>
      </c>
      <c r="BU6" s="36">
        <f t="shared" si="8"/>
        <v>56.04</v>
      </c>
      <c r="BV6" s="36">
        <f t="shared" si="8"/>
        <v>58.52</v>
      </c>
      <c r="BW6" s="36">
        <f t="shared" si="8"/>
        <v>59.22</v>
      </c>
      <c r="BX6" s="36">
        <f t="shared" si="8"/>
        <v>58.79</v>
      </c>
      <c r="BY6" s="36">
        <f t="shared" si="8"/>
        <v>58.41</v>
      </c>
      <c r="BZ6" s="35" t="str">
        <f>IF(BZ7="","",IF(BZ7="-","【-】","【"&amp;SUBSTITUTE(TEXT(BZ7,"#,##0.00"),"-","△")&amp;"】"))</f>
        <v>【55.87】</v>
      </c>
      <c r="CA6" s="36">
        <f>IF(CA7="",NA(),CA7)</f>
        <v>490.58</v>
      </c>
      <c r="CB6" s="36">
        <f t="shared" ref="CB6:CJ6" si="9">IF(CB7="",NA(),CB7)</f>
        <v>505.1</v>
      </c>
      <c r="CC6" s="36">
        <f t="shared" si="9"/>
        <v>510.97</v>
      </c>
      <c r="CD6" s="36">
        <f t="shared" si="9"/>
        <v>542.15</v>
      </c>
      <c r="CE6" s="36">
        <f t="shared" si="9"/>
        <v>605.28</v>
      </c>
      <c r="CF6" s="36">
        <f t="shared" si="9"/>
        <v>304.35000000000002</v>
      </c>
      <c r="CG6" s="36">
        <f t="shared" si="9"/>
        <v>296.3</v>
      </c>
      <c r="CH6" s="36">
        <f t="shared" si="9"/>
        <v>292.89999999999998</v>
      </c>
      <c r="CI6" s="36">
        <f t="shared" si="9"/>
        <v>298.25</v>
      </c>
      <c r="CJ6" s="36">
        <f t="shared" si="9"/>
        <v>303.27999999999997</v>
      </c>
      <c r="CK6" s="35" t="str">
        <f>IF(CK7="","",IF(CK7="-","【-】","【"&amp;SUBSTITUTE(TEXT(CK7,"#,##0.00"),"-","△")&amp;"】"))</f>
        <v>【288.19】</v>
      </c>
      <c r="CL6" s="36">
        <f>IF(CL7="",NA(),CL7)</f>
        <v>23.34</v>
      </c>
      <c r="CM6" s="36">
        <f t="shared" ref="CM6:CU6" si="10">IF(CM7="",NA(),CM7)</f>
        <v>22.86</v>
      </c>
      <c r="CN6" s="36">
        <f t="shared" si="10"/>
        <v>23.67</v>
      </c>
      <c r="CO6" s="36">
        <f t="shared" si="10"/>
        <v>22.13</v>
      </c>
      <c r="CP6" s="36">
        <f t="shared" si="10"/>
        <v>21.48</v>
      </c>
      <c r="CQ6" s="36">
        <f t="shared" si="10"/>
        <v>55.9</v>
      </c>
      <c r="CR6" s="36">
        <f t="shared" si="10"/>
        <v>57.3</v>
      </c>
      <c r="CS6" s="36">
        <f t="shared" si="10"/>
        <v>56.76</v>
      </c>
      <c r="CT6" s="36">
        <f t="shared" si="10"/>
        <v>56.04</v>
      </c>
      <c r="CU6" s="36">
        <f t="shared" si="10"/>
        <v>58.52</v>
      </c>
      <c r="CV6" s="35" t="str">
        <f>IF(CV7="","",IF(CV7="-","【-】","【"&amp;SUBSTITUTE(TEXT(CV7,"#,##0.00"),"-","△")&amp;"】"))</f>
        <v>【56.31】</v>
      </c>
      <c r="CW6" s="36">
        <f>IF(CW7="",NA(),CW7)</f>
        <v>97.09</v>
      </c>
      <c r="CX6" s="36">
        <f t="shared" ref="CX6:DF6" si="11">IF(CX7="",NA(),CX7)</f>
        <v>97.09</v>
      </c>
      <c r="CY6" s="36">
        <f t="shared" si="11"/>
        <v>97.09</v>
      </c>
      <c r="CZ6" s="36">
        <f t="shared" si="11"/>
        <v>97.09</v>
      </c>
      <c r="DA6" s="36">
        <f t="shared" si="11"/>
        <v>97.09</v>
      </c>
      <c r="DB6" s="36">
        <f t="shared" si="11"/>
        <v>73.28</v>
      </c>
      <c r="DC6" s="36">
        <f t="shared" si="11"/>
        <v>72.42</v>
      </c>
      <c r="DD6" s="36">
        <f t="shared" si="11"/>
        <v>73.069999999999993</v>
      </c>
      <c r="DE6" s="36">
        <f t="shared" si="11"/>
        <v>72.78</v>
      </c>
      <c r="DF6" s="36">
        <f t="shared" si="11"/>
        <v>71.33</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0.53</v>
      </c>
      <c r="EJ6" s="36">
        <f t="shared" si="14"/>
        <v>0.72</v>
      </c>
      <c r="EK6" s="36">
        <f t="shared" si="14"/>
        <v>0.53</v>
      </c>
      <c r="EL6" s="36">
        <f t="shared" si="14"/>
        <v>0.71</v>
      </c>
      <c r="EM6" s="36">
        <f t="shared" si="14"/>
        <v>0.72</v>
      </c>
      <c r="EN6" s="35" t="str">
        <f>IF(EN7="","",IF(EN7="-","【-】","【"&amp;SUBSTITUTE(TEXT(EN7,"#,##0.00"),"-","△")&amp;"】"))</f>
        <v>【0.80】</v>
      </c>
    </row>
    <row r="7" spans="1:144" s="37" customFormat="1" x14ac:dyDescent="0.15">
      <c r="A7" s="29"/>
      <c r="B7" s="38">
        <v>2020</v>
      </c>
      <c r="C7" s="38">
        <v>74233</v>
      </c>
      <c r="D7" s="38">
        <v>47</v>
      </c>
      <c r="E7" s="38">
        <v>1</v>
      </c>
      <c r="F7" s="38">
        <v>0</v>
      </c>
      <c r="G7" s="38">
        <v>0</v>
      </c>
      <c r="H7" s="38" t="s">
        <v>95</v>
      </c>
      <c r="I7" s="38" t="s">
        <v>96</v>
      </c>
      <c r="J7" s="38" t="s">
        <v>97</v>
      </c>
      <c r="K7" s="38" t="s">
        <v>98</v>
      </c>
      <c r="L7" s="38" t="s">
        <v>99</v>
      </c>
      <c r="M7" s="38" t="s">
        <v>100</v>
      </c>
      <c r="N7" s="39" t="s">
        <v>101</v>
      </c>
      <c r="O7" s="39" t="s">
        <v>102</v>
      </c>
      <c r="P7" s="39">
        <v>92.5</v>
      </c>
      <c r="Q7" s="39">
        <v>3799</v>
      </c>
      <c r="R7" s="39">
        <v>3205</v>
      </c>
      <c r="S7" s="39">
        <v>175.82</v>
      </c>
      <c r="T7" s="39">
        <v>18.23</v>
      </c>
      <c r="U7" s="39">
        <v>2949</v>
      </c>
      <c r="V7" s="39">
        <v>31.68</v>
      </c>
      <c r="W7" s="39">
        <v>93.09</v>
      </c>
      <c r="X7" s="39">
        <v>63.06</v>
      </c>
      <c r="Y7" s="39">
        <v>70.17</v>
      </c>
      <c r="Z7" s="39">
        <v>73.61</v>
      </c>
      <c r="AA7" s="39">
        <v>60.33</v>
      </c>
      <c r="AB7" s="39">
        <v>56.24</v>
      </c>
      <c r="AC7" s="39">
        <v>77.56</v>
      </c>
      <c r="AD7" s="39">
        <v>78.510000000000005</v>
      </c>
      <c r="AE7" s="39">
        <v>77.91</v>
      </c>
      <c r="AF7" s="39">
        <v>79.099999999999994</v>
      </c>
      <c r="AG7" s="39">
        <v>79.33</v>
      </c>
      <c r="AH7" s="39">
        <v>78.36</v>
      </c>
      <c r="AI7" s="39"/>
      <c r="AJ7" s="39"/>
      <c r="AK7" s="39"/>
      <c r="AL7" s="39"/>
      <c r="AM7" s="39"/>
      <c r="AN7" s="39"/>
      <c r="AO7" s="39"/>
      <c r="AP7" s="39"/>
      <c r="AQ7" s="39"/>
      <c r="AR7" s="39"/>
      <c r="AS7" s="39"/>
      <c r="AT7" s="39"/>
      <c r="AU7" s="39"/>
      <c r="AV7" s="39"/>
      <c r="AW7" s="39"/>
      <c r="AX7" s="39"/>
      <c r="AY7" s="39"/>
      <c r="AZ7" s="39"/>
      <c r="BA7" s="39"/>
      <c r="BB7" s="39"/>
      <c r="BC7" s="39"/>
      <c r="BD7" s="39"/>
      <c r="BE7" s="39">
        <v>1046.73</v>
      </c>
      <c r="BF7" s="39">
        <v>1353.72</v>
      </c>
      <c r="BG7" s="39">
        <v>1317.64</v>
      </c>
      <c r="BH7" s="39">
        <v>1250.68</v>
      </c>
      <c r="BI7" s="39">
        <v>1134.6400000000001</v>
      </c>
      <c r="BJ7" s="39">
        <v>1144.79</v>
      </c>
      <c r="BK7" s="39">
        <v>1061.58</v>
      </c>
      <c r="BL7" s="39">
        <v>1007.7</v>
      </c>
      <c r="BM7" s="39">
        <v>1018.52</v>
      </c>
      <c r="BN7" s="39">
        <v>949.61</v>
      </c>
      <c r="BO7" s="39">
        <v>949.15</v>
      </c>
      <c r="BP7" s="39">
        <v>41.1</v>
      </c>
      <c r="BQ7" s="39">
        <v>42.01</v>
      </c>
      <c r="BR7" s="39">
        <v>41.76</v>
      </c>
      <c r="BS7" s="39">
        <v>40.92</v>
      </c>
      <c r="BT7" s="39">
        <v>37.58</v>
      </c>
      <c r="BU7" s="39">
        <v>56.04</v>
      </c>
      <c r="BV7" s="39">
        <v>58.52</v>
      </c>
      <c r="BW7" s="39">
        <v>59.22</v>
      </c>
      <c r="BX7" s="39">
        <v>58.79</v>
      </c>
      <c r="BY7" s="39">
        <v>58.41</v>
      </c>
      <c r="BZ7" s="39">
        <v>55.87</v>
      </c>
      <c r="CA7" s="39">
        <v>490.58</v>
      </c>
      <c r="CB7" s="39">
        <v>505.1</v>
      </c>
      <c r="CC7" s="39">
        <v>510.97</v>
      </c>
      <c r="CD7" s="39">
        <v>542.15</v>
      </c>
      <c r="CE7" s="39">
        <v>605.28</v>
      </c>
      <c r="CF7" s="39">
        <v>304.35000000000002</v>
      </c>
      <c r="CG7" s="39">
        <v>296.3</v>
      </c>
      <c r="CH7" s="39">
        <v>292.89999999999998</v>
      </c>
      <c r="CI7" s="39">
        <v>298.25</v>
      </c>
      <c r="CJ7" s="39">
        <v>303.27999999999997</v>
      </c>
      <c r="CK7" s="39">
        <v>288.19</v>
      </c>
      <c r="CL7" s="39">
        <v>23.34</v>
      </c>
      <c r="CM7" s="39">
        <v>22.86</v>
      </c>
      <c r="CN7" s="39">
        <v>23.67</v>
      </c>
      <c r="CO7" s="39">
        <v>22.13</v>
      </c>
      <c r="CP7" s="39">
        <v>21.48</v>
      </c>
      <c r="CQ7" s="39">
        <v>55.9</v>
      </c>
      <c r="CR7" s="39">
        <v>57.3</v>
      </c>
      <c r="CS7" s="39">
        <v>56.76</v>
      </c>
      <c r="CT7" s="39">
        <v>56.04</v>
      </c>
      <c r="CU7" s="39">
        <v>58.52</v>
      </c>
      <c r="CV7" s="39">
        <v>56.31</v>
      </c>
      <c r="CW7" s="39">
        <v>97.09</v>
      </c>
      <c r="CX7" s="39">
        <v>97.09</v>
      </c>
      <c r="CY7" s="39">
        <v>97.09</v>
      </c>
      <c r="CZ7" s="39">
        <v>97.09</v>
      </c>
      <c r="DA7" s="39">
        <v>97.09</v>
      </c>
      <c r="DB7" s="39">
        <v>73.28</v>
      </c>
      <c r="DC7" s="39">
        <v>72.42</v>
      </c>
      <c r="DD7" s="39">
        <v>73.069999999999993</v>
      </c>
      <c r="DE7" s="39">
        <v>72.78</v>
      </c>
      <c r="DF7" s="39">
        <v>71.33</v>
      </c>
      <c r="DG7" s="39">
        <v>71.88</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0.53</v>
      </c>
      <c r="EJ7" s="39">
        <v>0.72</v>
      </c>
      <c r="EK7" s="39">
        <v>0.53</v>
      </c>
      <c r="EL7" s="39">
        <v>0.71</v>
      </c>
      <c r="EM7" s="39">
        <v>0.72</v>
      </c>
      <c r="EN7" s="39">
        <v>0.8</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103</v>
      </c>
      <c r="C9" s="41" t="s">
        <v>104</v>
      </c>
      <c r="D9" s="41" t="s">
        <v>105</v>
      </c>
      <c r="E9" s="41" t="s">
        <v>106</v>
      </c>
      <c r="F9" s="41" t="s">
        <v>107</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45</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15">
      <c r="B11">
        <v>4</v>
      </c>
      <c r="C11">
        <v>3</v>
      </c>
      <c r="D11">
        <v>2</v>
      </c>
      <c r="E11">
        <v>1</v>
      </c>
      <c r="F11">
        <v>0</v>
      </c>
      <c r="G11" t="s">
        <v>108</v>
      </c>
    </row>
    <row r="12" spans="1:144" x14ac:dyDescent="0.15">
      <c r="B12">
        <v>1</v>
      </c>
      <c r="C12">
        <v>1</v>
      </c>
      <c r="D12">
        <v>1</v>
      </c>
      <c r="E12">
        <v>1</v>
      </c>
      <c r="F12">
        <v>2</v>
      </c>
      <c r="G12" t="s">
        <v>109</v>
      </c>
    </row>
    <row r="13" spans="1:144" x14ac:dyDescent="0.15">
      <c r="B13" t="s">
        <v>110</v>
      </c>
      <c r="C13" t="s">
        <v>111</v>
      </c>
      <c r="D13" t="s">
        <v>112</v>
      </c>
      <c r="E13" t="s">
        <v>113</v>
      </c>
      <c r="F13" t="s">
        <v>114</v>
      </c>
      <c r="G13" t="s">
        <v>115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箕田 誠也</cp:lastModifiedBy>
  <dcterms:created xsi:type="dcterms:W3CDTF">2021-12-03T07:02:18Z</dcterms:created>
  <dcterms:modified xsi:type="dcterms:W3CDTF">2022-02-15T08:40:29Z</dcterms:modified>
  <cp:category/>
</cp:coreProperties>
</file>