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e9OiHX5LnwI+tWRM8ZICWHtA2xikwtnoIB6uXU79popf/o+T6Dg+1990thbP4XMBCilGCFNWGytDuQ0HPT4pyg==" workbookSaltValue="LOIINEvTsb4EO1IXl2RT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<sst xmlns="http://schemas.openxmlformats.org/spreadsheetml/2006/main" count="228" uniqueCount="114">
  <si>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</si>
  <si>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</si>
  <si>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</si>
  <si>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</si>
  <si>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</si>
  <si>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</si>
  <si>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</si>
  <si>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</si>
  <si>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</si>
  <si>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</si>
  <si>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</si>
  <si>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</si>
  <si>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</si>
  <si>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</si>
  <si>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</si>
  <si>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</si>
  <si>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</si>
  <si>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</si>
  <si>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</si>
  <si>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</si>
  <si>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</si>
  <si>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</si>
  <si>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</si>
  <si>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</si>
  <si>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</si>
  <si>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</si>
  <si>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</si>
  <si>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</si>
  <si>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</si>
  <si>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</si>
  <si>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</si>
  <si>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</si>
  <si>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</si>
  <si>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</si>
  <si>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</si>
  <si>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</si>
  <si>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</si>
  <si>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</si>
  <si>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</si>
  <si>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</si>
  <si>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</si>
  <si>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</si>
  <si>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</si>
  <si>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</si>
  <si>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</si>
  <si>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</si>
  <si>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</si>
  <si>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</si>
  <si>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</si>
  <si>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</si>
  <si>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</si>
  <si>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</si>
  <si>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</si>
  <si>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</si>
  <si>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</si>
  <si>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</si>
  <si>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</si>
  <si>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</si>
  <si>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</si>
  <si>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</si>
  <si>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</si>
  <si>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</si>
  <si>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</si>
  <si>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</si>
  <si>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</si>
  <si>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</si>
  <si>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</si>
  <si>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</si>
  <si>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</si>
  <si>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</si>
  <si>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</si>
  <si>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</si>
  <si>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</si>
  <si>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</si>
  <si>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</si>
  <si>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</si>
  <si>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</si>
  <si>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</si>
  <si>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</si>
  <si>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</si>
  <si>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</si>
  <si>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</si>
  <si>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</si>
  <si>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</si>
  <si>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</si>
  <si>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</si>
  <si>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</si>
  <si>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</si>
  <si>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</si>
  <si>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</si>
  <si>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</si>
  <si>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</si>
  <si>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</si>
  <si>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</si>
  <si>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</si>
  <si>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</si>
  <si>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</si>
  <si>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</si>
  <si>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</si>
  <si>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</si>
  <si>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</si>
  <si>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</si>
  <si>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</si>
  <si>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</si>
  <si>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</si>
  <si>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</si>
  <si>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</si>
  <si>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</si>
  <si>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</si>
  <si>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</si>
  <si>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</si>
  <si>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における令和元年度の経常収支比率は100％を超え、類似団体平均値よりも低いものの例年並みの数値となっている。料金回収率では施設及び給水管の老朽化に伴い浄水場施設及び給水設備の大規模修繕等を行ったため、昨年度と同様に給水原価が高くなったことにより例年よりも低い値となっている。
　収益的収支では営業費用のうち約73.0％を使用料のみ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phoneticPr fontId="4"/>
  </si>
  <si>
    <t>　現在、多くの管路が法定耐用年数に近いことから、平成29年度から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t>
    <phoneticPr fontId="4"/>
  </si>
  <si>
    <t>　経営的には、今後、人口減に伴う収入減や人件費の高騰、労務単価の上昇などにより収支ギャップが現状よりも大きくなる見込みであり、収支ギャップの改善のため、経営戦略による中長期的な事業運営を適宜見直していくことにより、将来予測を検討しながら、適切な事業規模と料金体系の見直しを検討する必要がある。
　今後は、健全な経営状態を目指し老朽化対策、ダウンサイジング、投資可能額と対策優先順位などを検討するため、上水道アセットマネジメント計画を策定し、計画的かつ効率的に事業を推進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</si>
</sst>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0.11</c:v>
                </c:pt>
                <c:pt idx="1">
                  <c:v>0.97</c:v>
                </c:pt>
                <c:pt idx="2">
                  <c:v>1.1399999999999999</c:v>
                </c:pt>
                <c:pt idx="3">
                  <c:v>0.86</c:v>
                </c:pt>
                <c:pt idx="4">
                  <c:v>0.86</c:v>
                </c:pt>
              </c:numCache>
            </c:numRef>
          </c:val>
          <c:extLst>
            <c:ext xmlns:c16="http://schemas.microsoft.com/office/drawing/2014/chart" uri="{C3380CC4-5D6E-409C-BE32-E72D297353CC}">
              <c16:uniqueId val="{00000000-1F7D-40AE-A7BA-7D6AE17BCB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0.4</c:v>
                </c:pt>
                <c:pt idx="2">
                  <c:v>0.32</c:v>
                </c:pt>
                <c:pt idx="3">
                  <c:v>0.81</c:v>
                </c:pt>
                <c:pt idx="4">
                  <c:v>0.38</c:v>
                </c:pt>
              </c:numCache>
            </c:numRef>
          </c:val>
          <c:smooth val="0"/>
          <c:extLst>
            <c:ext xmlns:c16="http://schemas.microsoft.com/office/drawing/2014/chart" uri="{C3380CC4-5D6E-409C-BE32-E72D297353CC}">
              <c16:uniqueId val="{00000001-1F7D-40AE-A7BA-7D6AE17BCB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59.01</c:v>
                </c:pt>
                <c:pt idx="1">
                  <c:v>60.2</c:v>
                </c:pt>
                <c:pt idx="2">
                  <c:v>56.87</c:v>
                </c:pt>
                <c:pt idx="3">
                  <c:v>58.98</c:v>
                </c:pt>
                <c:pt idx="4">
                  <c:v>55.34</c:v>
                </c:pt>
              </c:numCache>
            </c:numRef>
          </c:val>
          <c:extLst>
            <c:ext xmlns:c16="http://schemas.microsoft.com/office/drawing/2014/chart" uri="{C3380CC4-5D6E-409C-BE32-E72D297353CC}">
              <c16:uniqueId val="{00000000-E1E5-4186-9884-55C72A00C5E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41.09</c:v>
                </c:pt>
                <c:pt idx="1">
                  <c:v>38.979999999999997</c:v>
                </c:pt>
                <c:pt idx="2">
                  <c:v>39.61</c:v>
                </c:pt>
                <c:pt idx="3">
                  <c:v>41.06</c:v>
                </c:pt>
                <c:pt idx="4">
                  <c:v>39.94</c:v>
                </c:pt>
              </c:numCache>
            </c:numRef>
          </c:val>
          <c:smooth val="0"/>
          <c:extLst>
            <c:ext xmlns:c16="http://schemas.microsoft.com/office/drawing/2014/chart" uri="{C3380CC4-5D6E-409C-BE32-E72D297353CC}">
              <c16:uniqueId val="{00000001-E1E5-4186-9884-55C72A00C5E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70.34</c:v>
                </c:pt>
                <c:pt idx="1">
                  <c:v>69.28</c:v>
                </c:pt>
                <c:pt idx="2">
                  <c:v>72.17</c:v>
                </c:pt>
                <c:pt idx="3">
                  <c:v>68.62</c:v>
                </c:pt>
                <c:pt idx="4">
                  <c:v>73.040000000000006</c:v>
                </c:pt>
              </c:numCache>
            </c:numRef>
          </c:val>
          <c:extLst>
            <c:ext xmlns:c16="http://schemas.microsoft.com/office/drawing/2014/chart" uri="{C3380CC4-5D6E-409C-BE32-E72D297353CC}">
              <c16:uniqueId val="{00000000-8FA1-4318-B5CC-67B5101F8F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75.91</c:v>
                </c:pt>
                <c:pt idx="1">
                  <c:v>75.010000000000005</c:v>
                </c:pt>
                <c:pt idx="2">
                  <c:v>72.959999999999994</c:v>
                </c:pt>
                <c:pt idx="3">
                  <c:v>72.42</c:v>
                </c:pt>
                <c:pt idx="4">
                  <c:v>69.41</c:v>
                </c:pt>
              </c:numCache>
            </c:numRef>
          </c:val>
          <c:smooth val="0"/>
          <c:extLst>
            <c:ext xmlns:c16="http://schemas.microsoft.com/office/drawing/2014/chart" uri="{C3380CC4-5D6E-409C-BE32-E72D297353CC}">
              <c16:uniqueId val="{00000001-8FA1-4318-B5CC-67B5101F8F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107.49</c:v>
                </c:pt>
                <c:pt idx="1">
                  <c:v>102.52</c:v>
                </c:pt>
                <c:pt idx="2">
                  <c:v>102.84</c:v>
                </c:pt>
                <c:pt idx="3">
                  <c:v>102.48</c:v>
                </c:pt>
                <c:pt idx="4">
                  <c:v>101.55</c:v>
                </c:pt>
              </c:numCache>
            </c:numRef>
          </c:val>
          <c:extLst>
            <c:ext xmlns:c16="http://schemas.microsoft.com/office/drawing/2014/chart" uri="{C3380CC4-5D6E-409C-BE32-E72D297353CC}">
              <c16:uniqueId val="{00000000-09AA-4E83-A82B-4AC3B30042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114.74</c:v>
                </c:pt>
                <c:pt idx="1">
                  <c:v>104.85</c:v>
                </c:pt>
                <c:pt idx="2">
                  <c:v>107.64</c:v>
                </c:pt>
                <c:pt idx="3">
                  <c:v>108.22</c:v>
                </c:pt>
                <c:pt idx="4">
                  <c:v>114.22</c:v>
                </c:pt>
              </c:numCache>
            </c:numRef>
          </c:val>
          <c:smooth val="0"/>
          <c:extLst>
            <c:ext xmlns:c16="http://schemas.microsoft.com/office/drawing/2014/chart" uri="{C3380CC4-5D6E-409C-BE32-E72D297353CC}">
              <c16:uniqueId val="{00000001-09AA-4E83-A82B-4AC3B30042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38.11</c:v>
                </c:pt>
                <c:pt idx="1">
                  <c:v>39.58</c:v>
                </c:pt>
                <c:pt idx="2">
                  <c:v>40.94</c:v>
                </c:pt>
                <c:pt idx="3">
                  <c:v>41.9</c:v>
                </c:pt>
                <c:pt idx="4">
                  <c:v>43.07</c:v>
                </c:pt>
              </c:numCache>
            </c:numRef>
          </c:val>
          <c:extLst>
            <c:ext xmlns:c16="http://schemas.microsoft.com/office/drawing/2014/chart" uri="{C3380CC4-5D6E-409C-BE32-E72D297353CC}">
              <c16:uniqueId val="{00000000-96AF-4D3C-943C-78AB62D820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51.89</c:v>
                </c:pt>
                <c:pt idx="2">
                  <c:v>54.09</c:v>
                </c:pt>
                <c:pt idx="3">
                  <c:v>52.73</c:v>
                </c:pt>
                <c:pt idx="4">
                  <c:v>53.25</c:v>
                </c:pt>
              </c:numCache>
            </c:numRef>
          </c:val>
          <c:smooth val="0"/>
          <c:extLst>
            <c:ext xmlns:c16="http://schemas.microsoft.com/office/drawing/2014/chart" uri="{C3380CC4-5D6E-409C-BE32-E72D297353CC}">
              <c16:uniqueId val="{00000001-96AF-4D3C-943C-78AB62D820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54-4C4A-A5A8-D8065C16F4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14.01</c:v>
                </c:pt>
                <c:pt idx="1">
                  <c:v>14.74</c:v>
                </c:pt>
                <c:pt idx="2">
                  <c:v>18.68</c:v>
                </c:pt>
                <c:pt idx="3">
                  <c:v>19.91</c:v>
                </c:pt>
                <c:pt idx="4">
                  <c:v>23.02</c:v>
                </c:pt>
              </c:numCache>
            </c:numRef>
          </c:val>
          <c:smooth val="0"/>
          <c:extLst>
            <c:ext xmlns:c16="http://schemas.microsoft.com/office/drawing/2014/chart" uri="{C3380CC4-5D6E-409C-BE32-E72D297353CC}">
              <c16:uniqueId val="{00000001-B254-4C4A-A5A8-D8065C16F4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B7-4605-8ED9-8E1210D8E4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27.19</c:v>
                </c:pt>
                <c:pt idx="1">
                  <c:v>27.52</c:v>
                </c:pt>
                <c:pt idx="2">
                  <c:v>30.84</c:v>
                </c:pt>
                <c:pt idx="3">
                  <c:v>25.29</c:v>
                </c:pt>
                <c:pt idx="4">
                  <c:v>22.71</c:v>
                </c:pt>
              </c:numCache>
            </c:numRef>
          </c:val>
          <c:smooth val="0"/>
          <c:extLst>
            <c:ext xmlns:c16="http://schemas.microsoft.com/office/drawing/2014/chart" uri="{C3380CC4-5D6E-409C-BE32-E72D297353CC}">
              <c16:uniqueId val="{00000001-5AB7-4605-8ED9-8E1210D8E4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185.95</c:v>
                </c:pt>
                <c:pt idx="1">
                  <c:v>183.92</c:v>
                </c:pt>
                <c:pt idx="2">
                  <c:v>169.5</c:v>
                </c:pt>
                <c:pt idx="3">
                  <c:v>168.05</c:v>
                </c:pt>
                <c:pt idx="4">
                  <c:v>146.38</c:v>
                </c:pt>
              </c:numCache>
            </c:numRef>
          </c:val>
          <c:extLst>
            <c:ext xmlns:c16="http://schemas.microsoft.com/office/drawing/2014/chart" uri="{C3380CC4-5D6E-409C-BE32-E72D297353CC}">
              <c16:uniqueId val="{00000000-D9A2-4AF2-8EB2-D8704E901C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477.44</c:v>
                </c:pt>
                <c:pt idx="1">
                  <c:v>445.85</c:v>
                </c:pt>
                <c:pt idx="2">
                  <c:v>450.54</c:v>
                </c:pt>
                <c:pt idx="3">
                  <c:v>348.88</c:v>
                </c:pt>
                <c:pt idx="4">
                  <c:v>381.07</c:v>
                </c:pt>
              </c:numCache>
            </c:numRef>
          </c:val>
          <c:smooth val="0"/>
          <c:extLst>
            <c:ext xmlns:c16="http://schemas.microsoft.com/office/drawing/2014/chart" uri="{C3380CC4-5D6E-409C-BE32-E72D297353CC}">
              <c16:uniqueId val="{00000001-D9A2-4AF2-8EB2-D8704E901C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1131.1199999999999</c:v>
                </c:pt>
                <c:pt idx="1">
                  <c:v>1077.44</c:v>
                </c:pt>
                <c:pt idx="2">
                  <c:v>987.67</c:v>
                </c:pt>
                <c:pt idx="3">
                  <c:v>936.61</c:v>
                </c:pt>
                <c:pt idx="4">
                  <c:v>900.77</c:v>
                </c:pt>
              </c:numCache>
            </c:numRef>
          </c:val>
          <c:extLst>
            <c:ext xmlns:c16="http://schemas.microsoft.com/office/drawing/2014/chart" uri="{C3380CC4-5D6E-409C-BE32-E72D297353CC}">
              <c16:uniqueId val="{00000000-2D57-4931-A4BA-E3DA9E098C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485.75</c:v>
                </c:pt>
                <c:pt idx="1">
                  <c:v>516.34</c:v>
                </c:pt>
                <c:pt idx="2">
                  <c:v>496.56</c:v>
                </c:pt>
                <c:pt idx="3">
                  <c:v>540.38</c:v>
                </c:pt>
                <c:pt idx="4">
                  <c:v>556.47</c:v>
                </c:pt>
              </c:numCache>
            </c:numRef>
          </c:val>
          <c:smooth val="0"/>
          <c:extLst>
            <c:ext xmlns:c16="http://schemas.microsoft.com/office/drawing/2014/chart" uri="{C3380CC4-5D6E-409C-BE32-E72D297353CC}">
              <c16:uniqueId val="{00000001-2D57-4931-A4BA-E3DA9E098C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75.98</c:v>
                </c:pt>
                <c:pt idx="1">
                  <c:v>71.88</c:v>
                </c:pt>
                <c:pt idx="2">
                  <c:v>67.260000000000005</c:v>
                </c:pt>
                <c:pt idx="3">
                  <c:v>67.709999999999994</c:v>
                </c:pt>
                <c:pt idx="4">
                  <c:v>66.540000000000006</c:v>
                </c:pt>
              </c:numCache>
            </c:numRef>
          </c:val>
          <c:extLst>
            <c:ext xmlns:c16="http://schemas.microsoft.com/office/drawing/2014/chart" uri="{C3380CC4-5D6E-409C-BE32-E72D297353CC}">
              <c16:uniqueId val="{00000000-1369-4C8E-AD4F-105D454CAA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83.59</c:v>
                </c:pt>
                <c:pt idx="1">
                  <c:v>83.27</c:v>
                </c:pt>
                <c:pt idx="2">
                  <c:v>84.9</c:v>
                </c:pt>
                <c:pt idx="3">
                  <c:v>83.22</c:v>
                </c:pt>
                <c:pt idx="4">
                  <c:v>78.67</c:v>
                </c:pt>
              </c:numCache>
            </c:numRef>
          </c:val>
          <c:smooth val="0"/>
          <c:extLst>
            <c:ext xmlns:c16="http://schemas.microsoft.com/office/drawing/2014/chart" uri="{C3380CC4-5D6E-409C-BE32-E72D297353CC}">
              <c16:uniqueId val="{00000001-1369-4C8E-AD4F-105D454CAA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289.83</c:v>
                </c:pt>
                <c:pt idx="1">
                  <c:v>299.25</c:v>
                </c:pt>
                <c:pt idx="2">
                  <c:v>332.33</c:v>
                </c:pt>
                <c:pt idx="3">
                  <c:v>327.87</c:v>
                </c:pt>
                <c:pt idx="4">
                  <c:v>331.93</c:v>
                </c:pt>
              </c:numCache>
            </c:numRef>
          </c:val>
          <c:extLst>
            <c:ext xmlns:c16="http://schemas.microsoft.com/office/drawing/2014/chart" uri="{C3380CC4-5D6E-409C-BE32-E72D297353CC}">
              <c16:uniqueId val="{00000000-CA47-4232-B06E-2A8C746753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230.22</c:v>
                </c:pt>
                <c:pt idx="1">
                  <c:v>228.81</c:v>
                </c:pt>
                <c:pt idx="2">
                  <c:v>231.9</c:v>
                </c:pt>
                <c:pt idx="3">
                  <c:v>234.17</c:v>
                </c:pt>
                <c:pt idx="4">
                  <c:v>257.95</c:v>
                </c:pt>
              </c:numCache>
            </c:numRef>
          </c:val>
          <c:smooth val="0"/>
          <c:extLst>
            <c:ext xmlns:c16="http://schemas.microsoft.com/office/drawing/2014/chart" uri="{C3380CC4-5D6E-409C-BE32-E72D297353CC}">
              <c16:uniqueId val="{00000001-CA47-4232-B06E-2A8C746753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西会津町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6022</v>
      </c>
      <c r="AM8" s="61"/>
      <c r="AN8" s="61"/>
      <c r="AO8" s="61"/>
      <c r="AP8" s="61"/>
      <c r="AQ8" s="61"/>
      <c r="AR8" s="61"/>
      <c r="AS8" s="61"/>
      <c r="AT8" s="52">
        <f>データ!$S$6</f>
        <v>298.18</v>
      </c>
      <c r="AU8" s="53"/>
      <c r="AV8" s="53"/>
      <c r="AW8" s="53"/>
      <c r="AX8" s="53"/>
      <c r="AY8" s="53"/>
      <c r="AZ8" s="53"/>
      <c r="BA8" s="53"/>
      <c r="BB8" s="54">
        <f>データ!$T$6</f>
        <v>20.2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62.1</v>
      </c>
      <c r="J10" s="53"/>
      <c r="K10" s="53"/>
      <c r="L10" s="53"/>
      <c r="M10" s="53"/>
      <c r="N10" s="53"/>
      <c r="O10" s="64"/>
      <c r="P10" s="54">
        <f>データ!$P$6</f>
        <v>60.3</v>
      </c>
      <c r="Q10" s="54"/>
      <c r="R10" s="54"/>
      <c r="S10" s="54"/>
      <c r="T10" s="54"/>
      <c r="U10" s="54"/>
      <c r="V10" s="54"/>
      <c r="W10" s="61">
        <f>データ!$Q$6</f>
        <v>4378</v>
      </c>
      <c r="X10" s="61"/>
      <c r="Y10" s="61"/>
      <c r="Z10" s="61"/>
      <c r="AA10" s="61"/>
      <c r="AB10" s="61"/>
      <c r="AC10" s="61"/>
      <c r="AD10" s="2"/>
      <c r="AE10" s="2"/>
      <c r="AF10" s="2"/>
      <c r="AG10" s="2"/>
      <c r="AH10" s="4"/>
      <c r="AI10" s="4"/>
      <c r="AJ10" s="4"/>
      <c r="AK10" s="4"/>
      <c r="AL10" s="61">
        <f>データ!$U$6</f>
        <v>3579</v>
      </c>
      <c r="AM10" s="61"/>
      <c r="AN10" s="61"/>
      <c r="AO10" s="61"/>
      <c r="AP10" s="61"/>
      <c r="AQ10" s="61"/>
      <c r="AR10" s="61"/>
      <c r="AS10" s="61"/>
      <c r="AT10" s="52">
        <f>データ!$V$6</f>
        <v>12.93</v>
      </c>
      <c r="AU10" s="53"/>
      <c r="AV10" s="53"/>
      <c r="AW10" s="53"/>
      <c r="AX10" s="53"/>
      <c r="AY10" s="53"/>
      <c r="AZ10" s="53"/>
      <c r="BA10" s="53"/>
      <c r="BB10" s="54">
        <f>データ!$W$6</f>
        <v>276.8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ahoNr9o8KgFjbJJ8vfiFuUEVFaI02FnmGba3Gr4i4goaml92UlDFpFwEJ38WlCu/OhHkkGdR0AQAibRORky0xA==" saltValue="c2nS+90Hp0b++9kFdNt8z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74055</v>
      </c>
      <c r="D6" s="34">
        <f t="shared" si="3"/>
        <v>46</v>
      </c>
      <c r="E6" s="34">
        <f t="shared" si="3"/>
        <v>1</v>
      </c>
      <c r="F6" s="34">
        <f t="shared" si="3"/>
        <v>0</v>
      </c>
      <c r="G6" s="34">
        <f t="shared" si="3"/>
        <v>1</v>
      </c>
      <c r="H6" s="34" t="str">
        <f t="shared" si="3"/>
        <v>福島県　西会津町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62.1</v>
      </c>
      <c r="P6" s="35">
        <f t="shared" si="3"/>
        <v>60.3</v>
      </c>
      <c r="Q6" s="35">
        <f t="shared" si="3"/>
        <v>4378</v>
      </c>
      <c r="R6" s="35">
        <f t="shared" si="3"/>
        <v>6022</v>
      </c>
      <c r="S6" s="35">
        <f t="shared" si="3"/>
        <v>298.18</v>
      </c>
      <c r="T6" s="35">
        <f t="shared" si="3"/>
        <v>20.2</v>
      </c>
      <c r="U6" s="35">
        <f t="shared" si="3"/>
        <v>3579</v>
      </c>
      <c r="V6" s="35">
        <f t="shared" si="3"/>
        <v>12.93</v>
      </c>
      <c r="W6" s="35">
        <f t="shared" si="3"/>
        <v>276.8</v>
      </c>
      <c r="X6" s="36">
        <f>IF(X7="",NA(),X7)</f>
        <v>107.49</v>
      </c>
      <c r="Y6" s="36">
        <f t="shared" ref="Y6:AG6" si="4">IF(Y7="",NA(),Y7)</f>
        <v>102.52</v>
      </c>
      <c r="Z6" s="36">
        <f t="shared" si="4"/>
        <v>102.84</v>
      </c>
      <c r="AA6" s="36">
        <f t="shared" si="4"/>
        <v>102.48</v>
      </c>
      <c r="AB6" s="36">
        <f t="shared" si="4"/>
        <v>101.55</v>
      </c>
      <c r="AC6" s="36">
        <f t="shared" si="4"/>
        <v>114.74</v>
      </c>
      <c r="AD6" s="36">
        <f t="shared" si="4"/>
        <v>104.85</v>
      </c>
      <c r="AE6" s="36">
        <f t="shared" si="4"/>
        <v>107.64</v>
      </c>
      <c r="AF6" s="36">
        <f t="shared" si="4"/>
        <v>108.22</v>
      </c>
      <c r="AG6" s="36">
        <f t="shared" si="4"/>
        <v>114.22</v>
      </c>
      <c r="AH6" s="35" t="str">
        <f>IF(AH7="","",IF(AH7="-","【-】","【"&amp;SUBSTITUTE(TEXT(AH7,"#,##0.00"),"-","△")&amp;"】"))</f>
        <v>【110.27】</v>
      </c>
      <c r="AI6" s="35">
        <f>IF(AI7="",NA(),AI7)</f>
        <v>0</v>
      </c>
      <c r="AJ6" s="35">
        <f t="shared" ref="AJ6:AR6" si="5">IF(AJ7="",NA(),AJ7)</f>
        <v>0</v>
      </c>
      <c r="AK6" s="35">
        <f t="shared" si="5"/>
        <v>0</v>
      </c>
      <c r="AL6" s="35">
        <f t="shared" si="5"/>
        <v>0</v>
      </c>
      <c r="AM6" s="35">
        <f t="shared" si="5"/>
        <v>0</v>
      </c>
      <c r="AN6" s="36">
        <f t="shared" si="5"/>
        <v>27.19</v>
      </c>
      <c r="AO6" s="36">
        <f t="shared" si="5"/>
        <v>27.52</v>
      </c>
      <c r="AP6" s="36">
        <f t="shared" si="5"/>
        <v>30.84</v>
      </c>
      <c r="AQ6" s="36">
        <f t="shared" si="5"/>
        <v>25.29</v>
      </c>
      <c r="AR6" s="36">
        <f t="shared" si="5"/>
        <v>22.71</v>
      </c>
      <c r="AS6" s="35" t="str">
        <f>IF(AS7="","",IF(AS7="-","【-】","【"&amp;SUBSTITUTE(TEXT(AS7,"#,##0.00"),"-","△")&amp;"】"))</f>
        <v>【1.15】</v>
      </c>
      <c r="AT6" s="36">
        <f>IF(AT7="",NA(),AT7)</f>
        <v>185.95</v>
      </c>
      <c r="AU6" s="36">
        <f t="shared" ref="AU6:BC6" si="6">IF(AU7="",NA(),AU7)</f>
        <v>183.92</v>
      </c>
      <c r="AV6" s="36">
        <f t="shared" si="6"/>
        <v>169.5</v>
      </c>
      <c r="AW6" s="36">
        <f t="shared" si="6"/>
        <v>168.05</v>
      </c>
      <c r="AX6" s="36">
        <f t="shared" si="6"/>
        <v>146.38</v>
      </c>
      <c r="AY6" s="36">
        <f t="shared" si="6"/>
        <v>477.44</v>
      </c>
      <c r="AZ6" s="36">
        <f t="shared" si="6"/>
        <v>445.85</v>
      </c>
      <c r="BA6" s="36">
        <f t="shared" si="6"/>
        <v>450.54</v>
      </c>
      <c r="BB6" s="36">
        <f t="shared" si="6"/>
        <v>348.88</v>
      </c>
      <c r="BC6" s="36">
        <f t="shared" si="6"/>
        <v>381.07</v>
      </c>
      <c r="BD6" s="35" t="str">
        <f>IF(BD7="","",IF(BD7="-","【-】","【"&amp;SUBSTITUTE(TEXT(BD7,"#,##0.00"),"-","△")&amp;"】"))</f>
        <v>【260.31】</v>
      </c>
      <c r="BE6" s="36">
        <f>IF(BE7="",NA(),BE7)</f>
        <v>1131.1199999999999</v>
      </c>
      <c r="BF6" s="36">
        <f t="shared" ref="BF6:BN6" si="7">IF(BF7="",NA(),BF7)</f>
        <v>1077.44</v>
      </c>
      <c r="BG6" s="36">
        <f t="shared" si="7"/>
        <v>987.67</v>
      </c>
      <c r="BH6" s="36">
        <f t="shared" si="7"/>
        <v>936.61</v>
      </c>
      <c r="BI6" s="36">
        <f t="shared" si="7"/>
        <v>900.77</v>
      </c>
      <c r="BJ6" s="36">
        <f t="shared" si="7"/>
        <v>485.75</v>
      </c>
      <c r="BK6" s="36">
        <f t="shared" si="7"/>
        <v>516.34</v>
      </c>
      <c r="BL6" s="36">
        <f t="shared" si="7"/>
        <v>496.56</v>
      </c>
      <c r="BM6" s="36">
        <f t="shared" si="7"/>
        <v>540.38</v>
      </c>
      <c r="BN6" s="36">
        <f t="shared" si="7"/>
        <v>556.47</v>
      </c>
      <c r="BO6" s="35" t="str">
        <f>IF(BO7="","",IF(BO7="-","【-】","【"&amp;SUBSTITUTE(TEXT(BO7,"#,##0.00"),"-","△")&amp;"】"))</f>
        <v>【275.67】</v>
      </c>
      <c r="BP6" s="36">
        <f>IF(BP7="",NA(),BP7)</f>
        <v>75.98</v>
      </c>
      <c r="BQ6" s="36">
        <f t="shared" ref="BQ6:BY6" si="8">IF(BQ7="",NA(),BQ7)</f>
        <v>71.88</v>
      </c>
      <c r="BR6" s="36">
        <f t="shared" si="8"/>
        <v>67.260000000000005</v>
      </c>
      <c r="BS6" s="36">
        <f t="shared" si="8"/>
        <v>67.709999999999994</v>
      </c>
      <c r="BT6" s="36">
        <f t="shared" si="8"/>
        <v>66.540000000000006</v>
      </c>
      <c r="BU6" s="36">
        <f t="shared" si="8"/>
        <v>83.59</v>
      </c>
      <c r="BV6" s="36">
        <f t="shared" si="8"/>
        <v>83.27</v>
      </c>
      <c r="BW6" s="36">
        <f t="shared" si="8"/>
        <v>84.9</v>
      </c>
      <c r="BX6" s="36">
        <f t="shared" si="8"/>
        <v>83.22</v>
      </c>
      <c r="BY6" s="36">
        <f t="shared" si="8"/>
        <v>78.67</v>
      </c>
      <c r="BZ6" s="35" t="str">
        <f>IF(BZ7="","",IF(BZ7="-","【-】","【"&amp;SUBSTITUTE(TEXT(BZ7,"#,##0.00"),"-","△")&amp;"】"))</f>
        <v>【100.05】</v>
      </c>
      <c r="CA6" s="36">
        <f>IF(CA7="",NA(),CA7)</f>
        <v>289.83</v>
      </c>
      <c r="CB6" s="36">
        <f t="shared" ref="CB6:CJ6" si="9">IF(CB7="",NA(),CB7)</f>
        <v>299.25</v>
      </c>
      <c r="CC6" s="36">
        <f t="shared" si="9"/>
        <v>332.33</v>
      </c>
      <c r="CD6" s="36">
        <f t="shared" si="9"/>
        <v>327.87</v>
      </c>
      <c r="CE6" s="36">
        <f t="shared" si="9"/>
        <v>331.93</v>
      </c>
      <c r="CF6" s="36">
        <f t="shared" si="9"/>
        <v>230.22</v>
      </c>
      <c r="CG6" s="36">
        <f t="shared" si="9"/>
        <v>228.81</v>
      </c>
      <c r="CH6" s="36">
        <f t="shared" si="9"/>
        <v>231.9</v>
      </c>
      <c r="CI6" s="36">
        <f t="shared" si="9"/>
        <v>234.17</v>
      </c>
      <c r="CJ6" s="36">
        <f t="shared" si="9"/>
        <v>257.95</v>
      </c>
      <c r="CK6" s="35" t="str">
        <f>IF(CK7="","",IF(CK7="-","【-】","【"&amp;SUBSTITUTE(TEXT(CK7,"#,##0.00"),"-","△")&amp;"】"))</f>
        <v>【166.40】</v>
      </c>
      <c r="CL6" s="36">
        <f>IF(CL7="",NA(),CL7)</f>
        <v>59.01</v>
      </c>
      <c r="CM6" s="36">
        <f t="shared" ref="CM6:CU6" si="10">IF(CM7="",NA(),CM7)</f>
        <v>60.2</v>
      </c>
      <c r="CN6" s="36">
        <f t="shared" si="10"/>
        <v>56.87</v>
      </c>
      <c r="CO6" s="36">
        <f t="shared" si="10"/>
        <v>58.98</v>
      </c>
      <c r="CP6" s="36">
        <f t="shared" si="10"/>
        <v>55.34</v>
      </c>
      <c r="CQ6" s="36">
        <f t="shared" si="10"/>
        <v>41.09</v>
      </c>
      <c r="CR6" s="36">
        <f t="shared" si="10"/>
        <v>38.979999999999997</v>
      </c>
      <c r="CS6" s="36">
        <f t="shared" si="10"/>
        <v>39.61</v>
      </c>
      <c r="CT6" s="36">
        <f t="shared" si="10"/>
        <v>41.06</v>
      </c>
      <c r="CU6" s="36">
        <f t="shared" si="10"/>
        <v>39.94</v>
      </c>
      <c r="CV6" s="35" t="str">
        <f>IF(CV7="","",IF(CV7="-","【-】","【"&amp;SUBSTITUTE(TEXT(CV7,"#,##0.00"),"-","△")&amp;"】"))</f>
        <v>【60.69】</v>
      </c>
      <c r="CW6" s="36">
        <f>IF(CW7="",NA(),CW7)</f>
        <v>70.34</v>
      </c>
      <c r="CX6" s="36">
        <f t="shared" ref="CX6:DF6" si="11">IF(CX7="",NA(),CX7)</f>
        <v>69.28</v>
      </c>
      <c r="CY6" s="36">
        <f t="shared" si="11"/>
        <v>72.17</v>
      </c>
      <c r="CZ6" s="36">
        <f t="shared" si="11"/>
        <v>68.62</v>
      </c>
      <c r="DA6" s="36">
        <f t="shared" si="11"/>
        <v>73.040000000000006</v>
      </c>
      <c r="DB6" s="36">
        <f t="shared" si="11"/>
        <v>75.91</v>
      </c>
      <c r="DC6" s="36">
        <f t="shared" si="11"/>
        <v>75.010000000000005</v>
      </c>
      <c r="DD6" s="36">
        <f t="shared" si="11"/>
        <v>72.959999999999994</v>
      </c>
      <c r="DE6" s="36">
        <f t="shared" si="11"/>
        <v>72.42</v>
      </c>
      <c r="DF6" s="36">
        <f t="shared" si="11"/>
        <v>69.41</v>
      </c>
      <c r="DG6" s="35" t="str">
        <f>IF(DG7="","",IF(DG7="-","【-】","【"&amp;SUBSTITUTE(TEXT(DG7,"#,##0.00"),"-","△")&amp;"】"))</f>
        <v>【89.82】</v>
      </c>
      <c r="DH6" s="36">
        <f>IF(DH7="",NA(),DH7)</f>
        <v>38.11</v>
      </c>
      <c r="DI6" s="36">
        <f t="shared" ref="DI6:DQ6" si="12">IF(DI7="",NA(),DI7)</f>
        <v>39.58</v>
      </c>
      <c r="DJ6" s="36">
        <f t="shared" si="12"/>
        <v>40.94</v>
      </c>
      <c r="DK6" s="36">
        <f t="shared" si="12"/>
        <v>41.9</v>
      </c>
      <c r="DL6" s="36">
        <f t="shared" si="12"/>
        <v>43.07</v>
      </c>
      <c r="DM6" s="36">
        <f t="shared" si="12"/>
        <v>52.4</v>
      </c>
      <c r="DN6" s="36">
        <f t="shared" si="12"/>
        <v>51.89</v>
      </c>
      <c r="DO6" s="36">
        <f t="shared" si="12"/>
        <v>54.09</v>
      </c>
      <c r="DP6" s="36">
        <f t="shared" si="12"/>
        <v>52.73</v>
      </c>
      <c r="DQ6" s="36">
        <f t="shared" si="12"/>
        <v>53.25</v>
      </c>
      <c r="DR6" s="35" t="str">
        <f>IF(DR7="","",IF(DR7="-","【-】","【"&amp;SUBSTITUTE(TEXT(DR7,"#,##0.00"),"-","△")&amp;"】"))</f>
        <v>【50.19】</v>
      </c>
      <c r="DS6" s="35">
        <f>IF(DS7="",NA(),DS7)</f>
        <v>0</v>
      </c>
      <c r="DT6" s="35">
        <f t="shared" ref="DT6:EB6" si="13">IF(DT7="",NA(),DT7)</f>
        <v>0</v>
      </c>
      <c r="DU6" s="35">
        <f t="shared" si="13"/>
        <v>0</v>
      </c>
      <c r="DV6" s="35">
        <f t="shared" si="13"/>
        <v>0</v>
      </c>
      <c r="DW6" s="35">
        <f t="shared" si="13"/>
        <v>0</v>
      </c>
      <c r="DX6" s="36">
        <f t="shared" si="13"/>
        <v>14.01</v>
      </c>
      <c r="DY6" s="36">
        <f t="shared" si="13"/>
        <v>14.74</v>
      </c>
      <c r="DZ6" s="36">
        <f t="shared" si="13"/>
        <v>18.68</v>
      </c>
      <c r="EA6" s="36">
        <f t="shared" si="13"/>
        <v>19.91</v>
      </c>
      <c r="EB6" s="36">
        <f t="shared" si="13"/>
        <v>23.02</v>
      </c>
      <c r="EC6" s="35" t="str">
        <f>IF(EC7="","",IF(EC7="-","【-】","【"&amp;SUBSTITUTE(TEXT(EC7,"#,##0.00"),"-","△")&amp;"】"))</f>
        <v>【20.63】</v>
      </c>
      <c r="ED6" s="36">
        <f>IF(ED7="",NA(),ED7)</f>
        <v>0.11</v>
      </c>
      <c r="EE6" s="36">
        <f t="shared" ref="EE6:EM6" si="14">IF(EE7="",NA(),EE7)</f>
        <v>0.97</v>
      </c>
      <c r="EF6" s="36">
        <f t="shared" si="14"/>
        <v>1.1399999999999999</v>
      </c>
      <c r="EG6" s="36">
        <f t="shared" si="14"/>
        <v>0.86</v>
      </c>
      <c r="EH6" s="36">
        <f t="shared" si="14"/>
        <v>0.86</v>
      </c>
      <c r="EI6" s="36">
        <f t="shared" si="14"/>
        <v>0.41</v>
      </c>
      <c r="EJ6" s="36">
        <f t="shared" si="14"/>
        <v>0.4</v>
      </c>
      <c r="EK6" s="36">
        <f t="shared" si="14"/>
        <v>0.32</v>
      </c>
      <c r="EL6" s="36">
        <f t="shared" si="14"/>
        <v>0.81</v>
      </c>
      <c r="EM6" s="36">
        <f t="shared" si="14"/>
        <v>0.38</v>
      </c>
      <c r="EN6" s="35" t="str">
        <f>IF(EN7="","",IF(EN7="-","【-】","【"&amp;SUBSTITUTE(TEXT(EN7,"#,##0.00"),"-","△")&amp;"】"))</f>
        <v>【0.69】</v>
      </c>
    </row>
    <row r="7" spans="1:144" s="37" customFormat="1" x14ac:dyDescent="0.15">
      <c r="A7" s="29"/>
      <c r="B7" s="38">
        <v>2020</v>
      </c>
      <c r="C7" s="38">
        <v>74055</v>
      </c>
      <c r="D7" s="38">
        <v>46</v>
      </c>
      <c r="E7" s="38">
        <v>1</v>
      </c>
      <c r="F7" s="38">
        <v>0</v>
      </c>
      <c r="G7" s="38">
        <v>1</v>
      </c>
      <c r="H7" s="38" t="s">
        <v>93</v>
      </c>
      <c r="I7" s="38" t="s">
        <v>94</v>
      </c>
      <c r="J7" s="38" t="s">
        <v>95</v>
      </c>
      <c r="K7" s="38" t="s">
        <v>96</v>
      </c>
      <c r="L7" s="38" t="s">
        <v>97</v>
      </c>
      <c r="M7" s="38" t="s">
        <v>98</v>
      </c>
      <c r="N7" s="39" t="s">
        <v>99</v>
      </c>
      <c r="O7" s="39">
        <v>62.1</v>
      </c>
      <c r="P7" s="39">
        <v>60.3</v>
      </c>
      <c r="Q7" s="39">
        <v>4378</v>
      </c>
      <c r="R7" s="39">
        <v>6022</v>
      </c>
      <c r="S7" s="39">
        <v>298.18</v>
      </c>
      <c r="T7" s="39">
        <v>20.2</v>
      </c>
      <c r="U7" s="39">
        <v>3579</v>
      </c>
      <c r="V7" s="39">
        <v>12.93</v>
      </c>
      <c r="W7" s="39">
        <v>276.8</v>
      </c>
      <c r="X7" s="39">
        <v>107.49</v>
      </c>
      <c r="Y7" s="39">
        <v>102.52</v>
      </c>
      <c r="Z7" s="39">
        <v>102.84</v>
      </c>
      <c r="AA7" s="39">
        <v>102.48</v>
      </c>
      <c r="AB7" s="39">
        <v>101.55</v>
      </c>
      <c r="AC7" s="39">
        <v>114.74</v>
      </c>
      <c r="AD7" s="39">
        <v>104.85</v>
      </c>
      <c r="AE7" s="39">
        <v>107.64</v>
      </c>
      <c r="AF7" s="39">
        <v>108.22</v>
      </c>
      <c r="AG7" s="39">
        <v>114.22</v>
      </c>
      <c r="AH7" s="39">
        <v>110.27</v>
      </c>
      <c r="AI7" s="39">
        <v>0</v>
      </c>
      <c r="AJ7" s="39">
        <v>0</v>
      </c>
      <c r="AK7" s="39">
        <v>0</v>
      </c>
      <c r="AL7" s="39">
        <v>0</v>
      </c>
      <c r="AM7" s="39">
        <v>0</v>
      </c>
      <c r="AN7" s="39">
        <v>27.19</v>
      </c>
      <c r="AO7" s="39">
        <v>27.52</v>
      </c>
      <c r="AP7" s="39">
        <v>30.84</v>
      </c>
      <c r="AQ7" s="39">
        <v>25.29</v>
      </c>
      <c r="AR7" s="39">
        <v>22.71</v>
      </c>
      <c r="AS7" s="39">
        <v>1.1499999999999999</v>
      </c>
      <c r="AT7" s="39">
        <v>185.95</v>
      </c>
      <c r="AU7" s="39">
        <v>183.92</v>
      </c>
      <c r="AV7" s="39">
        <v>169.5</v>
      </c>
      <c r="AW7" s="39">
        <v>168.05</v>
      </c>
      <c r="AX7" s="39">
        <v>146.38</v>
      </c>
      <c r="AY7" s="39">
        <v>477.44</v>
      </c>
      <c r="AZ7" s="39">
        <v>445.85</v>
      </c>
      <c r="BA7" s="39">
        <v>450.54</v>
      </c>
      <c r="BB7" s="39">
        <v>348.88</v>
      </c>
      <c r="BC7" s="39">
        <v>381.07</v>
      </c>
      <c r="BD7" s="39">
        <v>260.31</v>
      </c>
      <c r="BE7" s="39">
        <v>1131.1199999999999</v>
      </c>
      <c r="BF7" s="39">
        <v>1077.44</v>
      </c>
      <c r="BG7" s="39">
        <v>987.67</v>
      </c>
      <c r="BH7" s="39">
        <v>936.61</v>
      </c>
      <c r="BI7" s="39">
        <v>900.77</v>
      </c>
      <c r="BJ7" s="39">
        <v>485.75</v>
      </c>
      <c r="BK7" s="39">
        <v>516.34</v>
      </c>
      <c r="BL7" s="39">
        <v>496.56</v>
      </c>
      <c r="BM7" s="39">
        <v>540.38</v>
      </c>
      <c r="BN7" s="39">
        <v>556.47</v>
      </c>
      <c r="BO7" s="39">
        <v>275.67</v>
      </c>
      <c r="BP7" s="39">
        <v>75.98</v>
      </c>
      <c r="BQ7" s="39">
        <v>71.88</v>
      </c>
      <c r="BR7" s="39">
        <v>67.260000000000005</v>
      </c>
      <c r="BS7" s="39">
        <v>67.709999999999994</v>
      </c>
      <c r="BT7" s="39">
        <v>66.540000000000006</v>
      </c>
      <c r="BU7" s="39">
        <v>83.59</v>
      </c>
      <c r="BV7" s="39">
        <v>83.27</v>
      </c>
      <c r="BW7" s="39">
        <v>84.9</v>
      </c>
      <c r="BX7" s="39">
        <v>83.22</v>
      </c>
      <c r="BY7" s="39">
        <v>78.67</v>
      </c>
      <c r="BZ7" s="39">
        <v>100.05</v>
      </c>
      <c r="CA7" s="39">
        <v>289.83</v>
      </c>
      <c r="CB7" s="39">
        <v>299.25</v>
      </c>
      <c r="CC7" s="39">
        <v>332.33</v>
      </c>
      <c r="CD7" s="39">
        <v>327.87</v>
      </c>
      <c r="CE7" s="39">
        <v>331.93</v>
      </c>
      <c r="CF7" s="39">
        <v>230.22</v>
      </c>
      <c r="CG7" s="39">
        <v>228.81</v>
      </c>
      <c r="CH7" s="39">
        <v>231.9</v>
      </c>
      <c r="CI7" s="39">
        <v>234.17</v>
      </c>
      <c r="CJ7" s="39">
        <v>257.95</v>
      </c>
      <c r="CK7" s="39">
        <v>166.4</v>
      </c>
      <c r="CL7" s="39">
        <v>59.01</v>
      </c>
      <c r="CM7" s="39">
        <v>60.2</v>
      </c>
      <c r="CN7" s="39">
        <v>56.87</v>
      </c>
      <c r="CO7" s="39">
        <v>58.98</v>
      </c>
      <c r="CP7" s="39">
        <v>55.34</v>
      </c>
      <c r="CQ7" s="39">
        <v>41.09</v>
      </c>
      <c r="CR7" s="39">
        <v>38.979999999999997</v>
      </c>
      <c r="CS7" s="39">
        <v>39.61</v>
      </c>
      <c r="CT7" s="39">
        <v>41.06</v>
      </c>
      <c r="CU7" s="39">
        <v>39.94</v>
      </c>
      <c r="CV7" s="39">
        <v>60.69</v>
      </c>
      <c r="CW7" s="39">
        <v>70.34</v>
      </c>
      <c r="CX7" s="39">
        <v>69.28</v>
      </c>
      <c r="CY7" s="39">
        <v>72.17</v>
      </c>
      <c r="CZ7" s="39">
        <v>68.62</v>
      </c>
      <c r="DA7" s="39">
        <v>73.040000000000006</v>
      </c>
      <c r="DB7" s="39">
        <v>75.91</v>
      </c>
      <c r="DC7" s="39">
        <v>75.010000000000005</v>
      </c>
      <c r="DD7" s="39">
        <v>72.959999999999994</v>
      </c>
      <c r="DE7" s="39">
        <v>72.42</v>
      </c>
      <c r="DF7" s="39">
        <v>69.41</v>
      </c>
      <c r="DG7" s="39">
        <v>89.82</v>
      </c>
      <c r="DH7" s="39">
        <v>38.11</v>
      </c>
      <c r="DI7" s="39">
        <v>39.58</v>
      </c>
      <c r="DJ7" s="39">
        <v>40.94</v>
      </c>
      <c r="DK7" s="39">
        <v>41.9</v>
      </c>
      <c r="DL7" s="39">
        <v>43.07</v>
      </c>
      <c r="DM7" s="39">
        <v>52.4</v>
      </c>
      <c r="DN7" s="39">
        <v>51.89</v>
      </c>
      <c r="DO7" s="39">
        <v>54.09</v>
      </c>
      <c r="DP7" s="39">
        <v>52.73</v>
      </c>
      <c r="DQ7" s="39">
        <v>53.25</v>
      </c>
      <c r="DR7" s="39">
        <v>50.19</v>
      </c>
      <c r="DS7" s="39">
        <v>0</v>
      </c>
      <c r="DT7" s="39">
        <v>0</v>
      </c>
      <c r="DU7" s="39">
        <v>0</v>
      </c>
      <c r="DV7" s="39">
        <v>0</v>
      </c>
      <c r="DW7" s="39">
        <v>0</v>
      </c>
      <c r="DX7" s="39">
        <v>14.01</v>
      </c>
      <c r="DY7" s="39">
        <v>14.74</v>
      </c>
      <c r="DZ7" s="39">
        <v>18.68</v>
      </c>
      <c r="EA7" s="39">
        <v>19.91</v>
      </c>
      <c r="EB7" s="39">
        <v>23.02</v>
      </c>
      <c r="EC7" s="39">
        <v>20.63</v>
      </c>
      <c r="ED7" s="39">
        <v>0.11</v>
      </c>
      <c r="EE7" s="39">
        <v>0.97</v>
      </c>
      <c r="EF7" s="39">
        <v>1.1399999999999999</v>
      </c>
      <c r="EG7" s="39">
        <v>0.86</v>
      </c>
      <c r="EH7" s="39">
        <v>0.86</v>
      </c>
      <c r="EI7" s="39">
        <v>0.41</v>
      </c>
      <c r="EJ7" s="39">
        <v>0.4</v>
      </c>
      <c r="EK7" s="39">
        <v>0.32</v>
      </c>
      <c r="EL7" s="39">
        <v>0.81</v>
      </c>
      <c r="EM7" s="39">
        <v>0.38</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