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lg061\Desktop\公会計（簡水・集排）経営比較分析\03-回答\"/>
    </mc:Choice>
  </mc:AlternateContent>
  <xr:revisionPtr revIDLastSave="0" documentId="13_ncr:1_{80510895-B588-4C6C-A6ED-C2DE9E507D59}" xr6:coauthVersionLast="45" xr6:coauthVersionMax="45" xr10:uidLastSave="{00000000-0000-0000-0000-000000000000}"/>
  <workbookProtection workbookAlgorithmName="SHA-512" workbookHashValue="nXFFwUDu2FCQFEbBmXejXREGKdIrRAOiH2lbHDJ8XU5zbWA6BNzcouPmecvI1/ePtnRtdkgbiND2ekNab81Rqw==" workbookSaltValue="hL68hTCJ7RpibkU7ohNGDg=="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AL10" i="4"/>
  <c r="BB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<sst xmlns="http://schemas.openxmlformats.org/spreadsheetml/2006/main" count="233" uniqueCount="116">
  <si>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</si>
  <si>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</si>
  <si>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</si>
  <si>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</si>
  <si>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</si>
  <si>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</si>
  <si>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</si>
  <si>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</si>
  <si>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</si>
  <si>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</si>
  <si>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</si>
  <si>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</si>
  <si>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</si>
  <si>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</si>
  <si>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</si>
  <si>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</si>
  <si>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</si>
  <si>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</si>
  <si>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</si>
  <si>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</si>
  <si>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</si>
  <si>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</si>
  <si>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</si>
  <si>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</si>
  <si>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</si>
  <si>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</si>
  <si>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</si>
  <si>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</si>
  <si>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</si>
  <si>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</si>
  <si>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</si>
  <si>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</si>
  <si>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</si>
  <si>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</si>
  <si>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</si>
  <si>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</si>
  <si>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</si>
  <si>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</si>
  <si>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</si>
  <si>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</si>
  <si>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</si>
  <si>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</si>
  <si>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</si>
  <si>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</si>
  <si>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</si>
  <si>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</si>
  <si>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</si>
  <si>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</si>
  <si>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</si>
  <si>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</si>
  <si>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</si>
  <si>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</si>
  <si>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</si>
  <si>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</si>
  <si>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</si>
  <si>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</si>
  <si>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</si>
  <si>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</si>
  <si>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</si>
  <si>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</si>
  <si>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</si>
  <si>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</si>
  <si>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</si>
  <si>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</si>
  <si>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</si>
  <si>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</si>
  <si>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</si>
  <si>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</si>
  <si>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</si>
  <si>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</si>
  <si>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</si>
  <si>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</si>
  <si>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</si>
  <si>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</si>
  <si>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</si>
  <si>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</si>
  <si>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</si>
  <si>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</si>
  <si>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</si>
  <si>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</si>
  <si>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</si>
  <si>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</si>
  <si>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</si>
  <si>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</si>
  <si>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</si>
  <si>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</si>
  <si>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</si>
  <si>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</si>
  <si>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</si>
  <si>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</si>
  <si>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</si>
  <si>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</si>
  <si>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</si>
  <si>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</si>
  <si>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</si>
  <si>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</si>
  <si>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</si>
  <si>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</si>
  <si>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</si>
  <si>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</si>
  <si>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</si>
  <si>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</si>
  <si>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</si>
  <si>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</si>
  <si>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</si>
  <si>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</si>
  <si>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</si>
  <si>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</si>
  <si>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</si>
  <si>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</si>
  <si>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</si>
  <si>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</si>
  <si>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</si>
  <si>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事業は、依然として老朽化に伴う施設改修に多額の費用を投資しており、現行料金でその費用を賄うことは困難であるため令和２年４月に料金改定を行ないました。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t>
    <phoneticPr fontId="4"/>
  </si>
  <si>
    <t>平成２５年度に施設機能診断を実施し、その結果に基づいた年次改修計画により更新を進めてきました。今後は、大規模な施設改修の予定はなく、老朽管の更新がメインとなる予定です。ただし、漏水等による緊急修繕工事量が増加傾向にあり、事業法適化に向けて基礎データとなる管路台帳の整備を急ぐ必要があります。</t>
    <phoneticPr fontId="4"/>
  </si>
  <si>
    <t>前述したとおり、当該施設整備等の投資に係る企業債負担と維持管理費の増大や今後の給水人口の減少に伴う料金収入の減収傾向が予想され経営収支の悪化が懸念されます。今回の料金改定が適正額であったか、歳入と歳出のバランスを常に点検していく必要があります。法適化に向けた基礎データとなる管路台帳の整備、現況把握・分析をしながら各施設の重要度や更新優先度を見極めながら、最重要であるライフラインの確保・飲料水の安定供給を継続してまいります。また、今後とも各施設更新需要を見込んだ財政収支を再検討するとともに、各施設の経費節減余地を含め事業全体を常に点検し健全運営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</si>
</sst>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1.02</c:v>
                </c:pt>
                <c:pt idx="3" formatCode="#,##0.00;&quot;△&quot;#,##0.00;&quot;-&quot;">
                  <c:v>0.38</c:v>
                </c:pt>
                <c:pt idx="4">
                  <c:v>0</c:v>
                </c:pt>
              </c:numCache>
            </c:numRef>
          </c:val>
          <c:extLst>
            <c:ext xmlns:c16="http://schemas.microsoft.com/office/drawing/2014/chart" uri="{C3380CC4-5D6E-409C-BE32-E72D297353CC}">
              <c16:uniqueId val="{00000000-4A6B-4292-92C4-663A8689115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4A6B-4292-92C4-663A8689115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72.84</c:v>
                </c:pt>
                <c:pt idx="1">
                  <c:v>70.290000000000006</c:v>
                </c:pt>
                <c:pt idx="2">
                  <c:v>59.77</c:v>
                </c:pt>
                <c:pt idx="3">
                  <c:v>59.17</c:v>
                </c:pt>
                <c:pt idx="4">
                  <c:v>61.18</c:v>
                </c:pt>
              </c:numCache>
            </c:numRef>
          </c:val>
          <c:extLst>
            <c:ext xmlns:c16="http://schemas.microsoft.com/office/drawing/2014/chart" uri="{C3380CC4-5D6E-409C-BE32-E72D297353CC}">
              <c16:uniqueId val="{00000000-8EEB-4074-B7EA-6FA60EC29C0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8EEB-4074-B7EA-6FA60EC29C0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60.95</c:v>
                </c:pt>
                <c:pt idx="1">
                  <c:v>60.03</c:v>
                </c:pt>
                <c:pt idx="2">
                  <c:v>72.739999999999995</c:v>
                </c:pt>
                <c:pt idx="3">
                  <c:v>70.87</c:v>
                </c:pt>
                <c:pt idx="4">
                  <c:v>66.72</c:v>
                </c:pt>
              </c:numCache>
            </c:numRef>
          </c:val>
          <c:extLst>
            <c:ext xmlns:c16="http://schemas.microsoft.com/office/drawing/2014/chart" uri="{C3380CC4-5D6E-409C-BE32-E72D297353CC}">
              <c16:uniqueId val="{00000000-99F0-4768-8DB6-27B824C64E0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99F0-4768-8DB6-27B824C64E0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73.650000000000006</c:v>
                </c:pt>
                <c:pt idx="1">
                  <c:v>63.37</c:v>
                </c:pt>
                <c:pt idx="2">
                  <c:v>68.53</c:v>
                </c:pt>
                <c:pt idx="3">
                  <c:v>74.400000000000006</c:v>
                </c:pt>
                <c:pt idx="4">
                  <c:v>75.790000000000006</c:v>
                </c:pt>
              </c:numCache>
            </c:numRef>
          </c:val>
          <c:extLst>
            <c:ext xmlns:c16="http://schemas.microsoft.com/office/drawing/2014/chart" uri="{C3380CC4-5D6E-409C-BE32-E72D297353CC}">
              <c16:uniqueId val="{00000000-F204-4807-843B-DB130BA6F16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F204-4807-843B-DB130BA6F16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A8-4008-81ED-A7A627A6457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A8-4008-81ED-A7A627A6457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3-45D4-BE86-4C1F5E9E83D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3-45D4-BE86-4C1F5E9E83D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89-472F-B7F0-A6BC47BA465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89-472F-B7F0-A6BC47BA465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BF-4143-8ADF-C616F289C95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BF-4143-8ADF-C616F289C95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1292.32</c:v>
                </c:pt>
                <c:pt idx="1">
                  <c:v>1373.96</c:v>
                </c:pt>
                <c:pt idx="2">
                  <c:v>1385.61</c:v>
                </c:pt>
                <c:pt idx="3">
                  <c:v>1547.3</c:v>
                </c:pt>
                <c:pt idx="4">
                  <c:v>1357.05</c:v>
                </c:pt>
              </c:numCache>
            </c:numRef>
          </c:val>
          <c:extLst>
            <c:ext xmlns:c16="http://schemas.microsoft.com/office/drawing/2014/chart" uri="{C3380CC4-5D6E-409C-BE32-E72D297353CC}">
              <c16:uniqueId val="{00000000-1F18-410E-AF56-672C3BE5301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1F18-410E-AF56-672C3BE5301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61.5</c:v>
                </c:pt>
                <c:pt idx="1">
                  <c:v>56.09</c:v>
                </c:pt>
                <c:pt idx="2">
                  <c:v>56.64</c:v>
                </c:pt>
                <c:pt idx="3">
                  <c:v>65.260000000000005</c:v>
                </c:pt>
                <c:pt idx="4">
                  <c:v>65.58</c:v>
                </c:pt>
              </c:numCache>
            </c:numRef>
          </c:val>
          <c:extLst>
            <c:ext xmlns:c16="http://schemas.microsoft.com/office/drawing/2014/chart" uri="{C3380CC4-5D6E-409C-BE32-E72D297353CC}">
              <c16:uniqueId val="{00000000-641F-47B4-BA44-6AD87B13A1B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641F-47B4-BA44-6AD87B13A1B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215.67</c:v>
                </c:pt>
                <c:pt idx="1">
                  <c:v>239.4</c:v>
                </c:pt>
                <c:pt idx="2">
                  <c:v>234.94</c:v>
                </c:pt>
                <c:pt idx="3">
                  <c:v>205.91</c:v>
                </c:pt>
                <c:pt idx="4">
                  <c:v>242.65</c:v>
                </c:pt>
              </c:numCache>
            </c:numRef>
          </c:val>
          <c:extLst>
            <c:ext xmlns:c16="http://schemas.microsoft.com/office/drawing/2014/chart" uri="{C3380CC4-5D6E-409C-BE32-E72D297353CC}">
              <c16:uniqueId val="{00000000-13AF-4D75-87F4-A8B1AB24AA8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13AF-4D75-87F4-A8B1AB24AA8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55" zoomScaleNormal="55" workbookViewId="0">
      <selection activeCell="CX73" sqref="CX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只見町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4178</v>
      </c>
      <c r="AM8" s="67"/>
      <c r="AN8" s="67"/>
      <c r="AO8" s="67"/>
      <c r="AP8" s="67"/>
      <c r="AQ8" s="67"/>
      <c r="AR8" s="67"/>
      <c r="AS8" s="67"/>
      <c r="AT8" s="66">
        <f>データ!$S$6</f>
        <v>747.56</v>
      </c>
      <c r="AU8" s="66"/>
      <c r="AV8" s="66"/>
      <c r="AW8" s="66"/>
      <c r="AX8" s="66"/>
      <c r="AY8" s="66"/>
      <c r="AZ8" s="66"/>
      <c r="BA8" s="66"/>
      <c r="BB8" s="66">
        <f>データ!$T$6</f>
        <v>5.59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91.4</v>
      </c>
      <c r="Q10" s="66"/>
      <c r="R10" s="66"/>
      <c r="S10" s="66"/>
      <c r="T10" s="66"/>
      <c r="U10" s="66"/>
      <c r="V10" s="66"/>
      <c r="W10" s="67">
        <f>データ!$Q$6</f>
        <v>2770</v>
      </c>
      <c r="X10" s="67"/>
      <c r="Y10" s="67"/>
      <c r="Z10" s="67"/>
      <c r="AA10" s="67"/>
      <c r="AB10" s="67"/>
      <c r="AC10" s="67"/>
      <c r="AD10" s="2"/>
      <c r="AE10" s="2"/>
      <c r="AF10" s="2"/>
      <c r="AG10" s="2"/>
      <c r="AH10" s="2"/>
      <c r="AI10" s="2"/>
      <c r="AJ10" s="2"/>
      <c r="AK10" s="2"/>
      <c r="AL10" s="67">
        <f>データ!$U$6</f>
        <v>3760</v>
      </c>
      <c r="AM10" s="67"/>
      <c r="AN10" s="67"/>
      <c r="AO10" s="67"/>
      <c r="AP10" s="67"/>
      <c r="AQ10" s="67"/>
      <c r="AR10" s="67"/>
      <c r="AS10" s="67"/>
      <c r="AT10" s="66">
        <f>データ!$V$6</f>
        <v>11.71</v>
      </c>
      <c r="AU10" s="66"/>
      <c r="AV10" s="66"/>
      <c r="AW10" s="66"/>
      <c r="AX10" s="66"/>
      <c r="AY10" s="66"/>
      <c r="AZ10" s="66"/>
      <c r="BA10" s="66"/>
      <c r="BB10" s="66">
        <f>データ!$W$6</f>
        <v>321.08999999999997</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113</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Zo/26tk5kjIWDmTSuuAccLSguNCgMarhblLveflr9tl5wMo11xB8T7S8nXdXDVN1ccKGNSyr1oWyQxXEBCL7Q==" saltValue="MZoIOwBllkJGXN8sPRDr2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73679</v>
      </c>
      <c r="D6" s="34">
        <f t="shared" si="3"/>
        <v>47</v>
      </c>
      <c r="E6" s="34">
        <f t="shared" si="3"/>
        <v>1</v>
      </c>
      <c r="F6" s="34">
        <f t="shared" si="3"/>
        <v>0</v>
      </c>
      <c r="G6" s="34">
        <f t="shared" si="3"/>
        <v>0</v>
      </c>
      <c r="H6" s="34" t="str">
        <f t="shared" si="3"/>
        <v>福島県　只見町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91.4</v>
      </c>
      <c r="Q6" s="35">
        <f t="shared" si="3"/>
        <v>2770</v>
      </c>
      <c r="R6" s="35">
        <f t="shared" si="3"/>
        <v>4178</v>
      </c>
      <c r="S6" s="35">
        <f t="shared" si="3"/>
        <v>747.56</v>
      </c>
      <c r="T6" s="35">
        <f t="shared" si="3"/>
        <v>5.59</v>
      </c>
      <c r="U6" s="35">
        <f t="shared" si="3"/>
        <v>3760</v>
      </c>
      <c r="V6" s="35">
        <f t="shared" si="3"/>
        <v>11.71</v>
      </c>
      <c r="W6" s="35">
        <f t="shared" si="3"/>
        <v>321.08999999999997</v>
      </c>
      <c r="X6" s="36">
        <f>IF(X7="",NA(),X7)</f>
        <v>73.650000000000006</v>
      </c>
      <c r="Y6" s="36">
        <f t="shared" ref="Y6:AG6" si="4">IF(Y7="",NA(),Y7)</f>
        <v>63.37</v>
      </c>
      <c r="Z6" s="36">
        <f t="shared" si="4"/>
        <v>68.53</v>
      </c>
      <c r="AA6" s="36">
        <f t="shared" si="4"/>
        <v>74.400000000000006</v>
      </c>
      <c r="AB6" s="36">
        <f t="shared" si="4"/>
        <v>75.790000000000006</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1292.32</v>
      </c>
      <c r="BF6" s="36">
        <f t="shared" ref="BF6:BN6" si="7">IF(BF7="",NA(),BF7)</f>
        <v>1373.96</v>
      </c>
      <c r="BG6" s="36">
        <f t="shared" si="7"/>
        <v>1385.61</v>
      </c>
      <c r="BH6" s="36">
        <f t="shared" si="7"/>
        <v>1547.3</v>
      </c>
      <c r="BI6" s="36">
        <f t="shared" si="7"/>
        <v>1357.05</v>
      </c>
      <c r="BJ6" s="36">
        <f t="shared" si="7"/>
        <v>1144.79</v>
      </c>
      <c r="BK6" s="36">
        <f t="shared" si="7"/>
        <v>1061.58</v>
      </c>
      <c r="BL6" s="36">
        <f t="shared" si="7"/>
        <v>1007.7</v>
      </c>
      <c r="BM6" s="36">
        <f t="shared" si="7"/>
        <v>1018.52</v>
      </c>
      <c r="BN6" s="36">
        <f t="shared" si="7"/>
        <v>949.61</v>
      </c>
      <c r="BO6" s="35" t="str">
        <f>IF(BO7="","",IF(BO7="-","【-】","【"&amp;SUBSTITUTE(TEXT(BO7,"#,##0.00"),"-","△")&amp;"】"))</f>
        <v>【949.15】</v>
      </c>
      <c r="BP6" s="36">
        <f>IF(BP7="",NA(),BP7)</f>
        <v>61.5</v>
      </c>
      <c r="BQ6" s="36">
        <f t="shared" ref="BQ6:BY6" si="8">IF(BQ7="",NA(),BQ7)</f>
        <v>56.09</v>
      </c>
      <c r="BR6" s="36">
        <f t="shared" si="8"/>
        <v>56.64</v>
      </c>
      <c r="BS6" s="36">
        <f t="shared" si="8"/>
        <v>65.260000000000005</v>
      </c>
      <c r="BT6" s="36">
        <f t="shared" si="8"/>
        <v>65.58</v>
      </c>
      <c r="BU6" s="36">
        <f t="shared" si="8"/>
        <v>56.04</v>
      </c>
      <c r="BV6" s="36">
        <f t="shared" si="8"/>
        <v>58.52</v>
      </c>
      <c r="BW6" s="36">
        <f t="shared" si="8"/>
        <v>59.22</v>
      </c>
      <c r="BX6" s="36">
        <f t="shared" si="8"/>
        <v>58.79</v>
      </c>
      <c r="BY6" s="36">
        <f t="shared" si="8"/>
        <v>58.41</v>
      </c>
      <c r="BZ6" s="35" t="str">
        <f>IF(BZ7="","",IF(BZ7="-","【-】","【"&amp;SUBSTITUTE(TEXT(BZ7,"#,##0.00"),"-","△")&amp;"】"))</f>
        <v>【55.87】</v>
      </c>
      <c r="CA6" s="36">
        <f>IF(CA7="",NA(),CA7)</f>
        <v>215.67</v>
      </c>
      <c r="CB6" s="36">
        <f t="shared" ref="CB6:CJ6" si="9">IF(CB7="",NA(),CB7)</f>
        <v>239.4</v>
      </c>
      <c r="CC6" s="36">
        <f t="shared" si="9"/>
        <v>234.94</v>
      </c>
      <c r="CD6" s="36">
        <f t="shared" si="9"/>
        <v>205.91</v>
      </c>
      <c r="CE6" s="36">
        <f t="shared" si="9"/>
        <v>242.65</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72.84</v>
      </c>
      <c r="CM6" s="36">
        <f t="shared" ref="CM6:CU6" si="10">IF(CM7="",NA(),CM7)</f>
        <v>70.290000000000006</v>
      </c>
      <c r="CN6" s="36">
        <f t="shared" si="10"/>
        <v>59.77</v>
      </c>
      <c r="CO6" s="36">
        <f t="shared" si="10"/>
        <v>59.17</v>
      </c>
      <c r="CP6" s="36">
        <f t="shared" si="10"/>
        <v>61.18</v>
      </c>
      <c r="CQ6" s="36">
        <f t="shared" si="10"/>
        <v>55.9</v>
      </c>
      <c r="CR6" s="36">
        <f t="shared" si="10"/>
        <v>57.3</v>
      </c>
      <c r="CS6" s="36">
        <f t="shared" si="10"/>
        <v>56.76</v>
      </c>
      <c r="CT6" s="36">
        <f t="shared" si="10"/>
        <v>56.04</v>
      </c>
      <c r="CU6" s="36">
        <f t="shared" si="10"/>
        <v>58.52</v>
      </c>
      <c r="CV6" s="35" t="str">
        <f>IF(CV7="","",IF(CV7="-","【-】","【"&amp;SUBSTITUTE(TEXT(CV7,"#,##0.00"),"-","△")&amp;"】"))</f>
        <v>【56.31】</v>
      </c>
      <c r="CW6" s="36">
        <f>IF(CW7="",NA(),CW7)</f>
        <v>60.95</v>
      </c>
      <c r="CX6" s="36">
        <f t="shared" ref="CX6:DF6" si="11">IF(CX7="",NA(),CX7)</f>
        <v>60.03</v>
      </c>
      <c r="CY6" s="36">
        <f t="shared" si="11"/>
        <v>72.739999999999995</v>
      </c>
      <c r="CZ6" s="36">
        <f t="shared" si="11"/>
        <v>70.87</v>
      </c>
      <c r="DA6" s="36">
        <f t="shared" si="11"/>
        <v>66.72</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1.02</v>
      </c>
      <c r="EG6" s="36">
        <f t="shared" si="14"/>
        <v>0.38</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73679</v>
      </c>
      <c r="D7" s="38">
        <v>47</v>
      </c>
      <c r="E7" s="38">
        <v>1</v>
      </c>
      <c r="F7" s="38">
        <v>0</v>
      </c>
      <c r="G7" s="38">
        <v>0</v>
      </c>
      <c r="H7" s="38" t="s">
        <v>95</v>
      </c>
      <c r="I7" s="38" t="s">
        <v>96</v>
      </c>
      <c r="J7" s="38" t="s">
        <v>97</v>
      </c>
      <c r="K7" s="38" t="s">
        <v>98</v>
      </c>
      <c r="L7" s="38" t="s">
        <v>99</v>
      </c>
      <c r="M7" s="38" t="s">
        <v>100</v>
      </c>
      <c r="N7" s="39" t="s">
        <v>101</v>
      </c>
      <c r="O7" s="39" t="s">
        <v>102</v>
      </c>
      <c r="P7" s="39">
        <v>91.4</v>
      </c>
      <c r="Q7" s="39">
        <v>2770</v>
      </c>
      <c r="R7" s="39">
        <v>4178</v>
      </c>
      <c r="S7" s="39">
        <v>747.56</v>
      </c>
      <c r="T7" s="39">
        <v>5.59</v>
      </c>
      <c r="U7" s="39">
        <v>3760</v>
      </c>
      <c r="V7" s="39">
        <v>11.71</v>
      </c>
      <c r="W7" s="39">
        <v>321.08999999999997</v>
      </c>
      <c r="X7" s="39">
        <v>73.650000000000006</v>
      </c>
      <c r="Y7" s="39">
        <v>63.37</v>
      </c>
      <c r="Z7" s="39">
        <v>68.53</v>
      </c>
      <c r="AA7" s="39">
        <v>74.400000000000006</v>
      </c>
      <c r="AB7" s="39">
        <v>75.790000000000006</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1292.32</v>
      </c>
      <c r="BF7" s="39">
        <v>1373.96</v>
      </c>
      <c r="BG7" s="39">
        <v>1385.61</v>
      </c>
      <c r="BH7" s="39">
        <v>1547.3</v>
      </c>
      <c r="BI7" s="39">
        <v>1357.05</v>
      </c>
      <c r="BJ7" s="39">
        <v>1144.79</v>
      </c>
      <c r="BK7" s="39">
        <v>1061.58</v>
      </c>
      <c r="BL7" s="39">
        <v>1007.7</v>
      </c>
      <c r="BM7" s="39">
        <v>1018.52</v>
      </c>
      <c r="BN7" s="39">
        <v>949.61</v>
      </c>
      <c r="BO7" s="39">
        <v>949.15</v>
      </c>
      <c r="BP7" s="39">
        <v>61.5</v>
      </c>
      <c r="BQ7" s="39">
        <v>56.09</v>
      </c>
      <c r="BR7" s="39">
        <v>56.64</v>
      </c>
      <c r="BS7" s="39">
        <v>65.260000000000005</v>
      </c>
      <c r="BT7" s="39">
        <v>65.58</v>
      </c>
      <c r="BU7" s="39">
        <v>56.04</v>
      </c>
      <c r="BV7" s="39">
        <v>58.52</v>
      </c>
      <c r="BW7" s="39">
        <v>59.22</v>
      </c>
      <c r="BX7" s="39">
        <v>58.79</v>
      </c>
      <c r="BY7" s="39">
        <v>58.41</v>
      </c>
      <c r="BZ7" s="39">
        <v>55.87</v>
      </c>
      <c r="CA7" s="39">
        <v>215.67</v>
      </c>
      <c r="CB7" s="39">
        <v>239.4</v>
      </c>
      <c r="CC7" s="39">
        <v>234.94</v>
      </c>
      <c r="CD7" s="39">
        <v>205.91</v>
      </c>
      <c r="CE7" s="39">
        <v>242.65</v>
      </c>
      <c r="CF7" s="39">
        <v>304.35000000000002</v>
      </c>
      <c r="CG7" s="39">
        <v>296.3</v>
      </c>
      <c r="CH7" s="39">
        <v>292.89999999999998</v>
      </c>
      <c r="CI7" s="39">
        <v>298.25</v>
      </c>
      <c r="CJ7" s="39">
        <v>303.27999999999997</v>
      </c>
      <c r="CK7" s="39">
        <v>288.19</v>
      </c>
      <c r="CL7" s="39">
        <v>72.84</v>
      </c>
      <c r="CM7" s="39">
        <v>70.290000000000006</v>
      </c>
      <c r="CN7" s="39">
        <v>59.77</v>
      </c>
      <c r="CO7" s="39">
        <v>59.17</v>
      </c>
      <c r="CP7" s="39">
        <v>61.18</v>
      </c>
      <c r="CQ7" s="39">
        <v>55.9</v>
      </c>
      <c r="CR7" s="39">
        <v>57.3</v>
      </c>
      <c r="CS7" s="39">
        <v>56.76</v>
      </c>
      <c r="CT7" s="39">
        <v>56.04</v>
      </c>
      <c r="CU7" s="39">
        <v>58.52</v>
      </c>
      <c r="CV7" s="39">
        <v>56.31</v>
      </c>
      <c r="CW7" s="39">
        <v>60.95</v>
      </c>
      <c r="CX7" s="39">
        <v>60.03</v>
      </c>
      <c r="CY7" s="39">
        <v>72.739999999999995</v>
      </c>
      <c r="CZ7" s="39">
        <v>70.87</v>
      </c>
      <c r="DA7" s="39">
        <v>66.72</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1.02</v>
      </c>
      <c r="EG7" s="39">
        <v>0.38</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lg061</cp:lastModifiedBy>
  <dcterms:created xsi:type="dcterms:W3CDTF">2021-12-03T07:02:15Z</dcterms:created>
  <dcterms:modified xsi:type="dcterms:W3CDTF">2022-01-17T00:16:27Z</dcterms:modified>
  <cp:category/>
</cp:coreProperties>
</file>