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C:\Users\102044\Desktop\令和３年度\経営比較分析表\"/>
    </mc:Choice>
  </mc:AlternateContent>
  <xr:revisionPtr revIDLastSave="0" documentId="13_ncr:1_{67BD6B8C-A82B-4981-84CE-7D76E959B7E5}" xr6:coauthVersionLast="36" xr6:coauthVersionMax="36" xr10:uidLastSave="{00000000-0000-0000-0000-000000000000}"/>
  <workbookProtection workbookAlgorithmName="SHA-512" workbookHashValue="9KFU182OFi/E7OHMKrLe9Dv4m5NXivFLb+n0tqIjA3LxAFv5/1b1DfgTvDYSqKxfBG1M6x6PO85OFUcX8f1BhQ==" workbookSaltValue="O+7zWJEmUm8VqP50HhAwHQ=="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B10" i="4" s="1"/>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J85" i="4"/>
  <c r="I85" i="4"/>
  <c r="H85" i="4"/>
  <c r="F85" i="4"/>
  <c r="BB10" i="4"/>
  <c r="AT10" i="4"/>
  <c r="AL10" i="4"/>
  <c r="W10" i="4"/>
  <c r="I10" i="4"/>
  <c r="BB8" i="4"/>
  <c r="AT8" i="4"/>
  <c r="AL8" i="4"/>
  <c r="AD8" i="4"/>
  <c r="W8" i="4"/>
  <c r="P8" i="4"/>
  <c r="I8" i="4"/>
  <c r="B8"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<sst xmlns="http://schemas.openxmlformats.org/spreadsheetml/2006/main" count="228" uniqueCount="113">
  <si>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</si>
  <si>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</si>
  <si>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</si>
  <si>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</si>
  <si>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</si>
  <si>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</si>
  <si>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</si>
  <si>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</si>
  <si>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</si>
  <si>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</si>
  <si>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</si>
  <si>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</si>
  <si>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</si>
  <si>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</si>
  <si>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</si>
  <si>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</si>
  <si>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</si>
  <si>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</si>
  <si>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</si>
  <si>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</si>
  <si>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</si>
  <si>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</si>
  <si>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</si>
  <si>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</si>
  <si>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</si>
  <si>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</si>
  <si>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</si>
  <si>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</si>
  <si>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</si>
  <si>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</si>
  <si>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</si>
  <si>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</si>
  <si>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</si>
  <si>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</si>
  <si>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</si>
  <si>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</si>
  <si>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</si>
  <si>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</si>
  <si>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</si>
  <si>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</si>
  <si>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</si>
  <si>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</si>
  <si>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</si>
  <si>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</si>
  <si>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</si>
  <si>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</si>
  <si>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</si>
  <si>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</si>
  <si>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</si>
  <si>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</si>
  <si>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</si>
  <si>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</si>
  <si>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</si>
  <si>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</si>
  <si>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</si>
  <si>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</si>
  <si>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</si>
  <si>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</si>
  <si>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</si>
  <si>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</si>
  <si>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</si>
  <si>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</si>
  <si>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</si>
  <si>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</si>
  <si>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</si>
  <si>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</si>
  <si>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</si>
  <si>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</si>
  <si>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</si>
  <si>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</si>
  <si>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</si>
  <si>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</si>
  <si>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</si>
  <si>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</si>
  <si>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</si>
  <si>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</si>
  <si>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</si>
  <si>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</si>
  <si>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</si>
  <si>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</si>
  <si>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</si>
  <si>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</si>
  <si>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</si>
  <si>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</si>
  <si>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</si>
  <si>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</si>
  <si>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</si>
  <si>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</si>
  <si>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</si>
  <si>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</si>
  <si>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</si>
  <si>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</si>
  <si>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郡山市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</si>
  <si>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</si>
  <si>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</si>
  <si>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</si>
  <si>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</si>
  <si>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</si>
  <si>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</si>
  <si>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</si>
  <si>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</si>
  <si>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</si>
  <si>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</si>
  <si>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</si>
  <si>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</si>
  <si>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</si>
  <si>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</si>
  <si>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</si>
  <si>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</si>
  <si>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</si>
  <si>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現在の経営状況については、概ね健全な状況にあると考えられるが、今後は、人口減少・世帯構成の変化などの社会動態の変動や、節水型社会への移行による水需要の減少が予想される中、施設の老朽化の進行に伴い、施設の更新需要が増大していく。
　このことから、今後もアセットマネジメント手法による長寿命化、事業の平準化及び予防保全型維持管理による維持管理費用の縮減を図りながら、将来の水需要に見合った施設の統廃合（ダウンサイジング）や性能の合理化（スペックダウン）等により、効率的・効果的な更新・修繕を計画的に推進するなどの経営に努め、健全性を確保していく必要がある。</t>
    <phoneticPr fontId="4"/>
  </si>
  <si>
    <t>①有形固定資産減価償却率
　減価償却累計額の増加により上昇傾向にあり、類似団体と比べ高い水準にある。
②管路経年化率
　昭和40年代から昭和50年代に整備した多くの管路が法定年数を超えるため、今後も上昇傾向にある。平成30年度では初めて類似団体と比較して高い水準となり令和元年度からその幅が大きく増加しており、今後も同様の傾向が続く。
③管路更新率
　基幹管路を優先的に更新しているため管路更新延長が伸びず、類似団体と比べ低い水準にある。
　これらのことから、今後の老朽化施設の増加に対して、今後もアセットマネジメントの手法による長寿命化、事業の平準化を図っていく必要がある。</t>
    <rPh sb="14" eb="16">
      <t>ゲンカ</t>
    </rPh>
    <rPh sb="16" eb="18">
      <t>ショウキャク</t>
    </rPh>
    <rPh sb="18" eb="20">
      <t>ルイケイ</t>
    </rPh>
    <rPh sb="20" eb="21">
      <t>ガク</t>
    </rPh>
    <rPh sb="22" eb="23">
      <t>ゾウ</t>
    </rPh>
    <rPh sb="23" eb="24">
      <t>カ</t>
    </rPh>
    <rPh sb="134" eb="136">
      <t>レイワ</t>
    </rPh>
    <rPh sb="136" eb="138">
      <t>ガンネン</t>
    </rPh>
    <rPh sb="138" eb="139">
      <t>ド</t>
    </rPh>
    <rPh sb="143" eb="144">
      <t>ハバ</t>
    </rPh>
    <rPh sb="145" eb="146">
      <t>オオ</t>
    </rPh>
    <rPh sb="148" eb="150">
      <t>ゾウカ</t>
    </rPh>
    <rPh sb="155" eb="157">
      <t>コンゴ</t>
    </rPh>
    <rPh sb="158" eb="160">
      <t>ドウヨウ</t>
    </rPh>
    <rPh sb="161" eb="163">
      <t>ケイコウ</t>
    </rPh>
    <rPh sb="164" eb="165">
      <t>ツヅ</t>
    </rPh>
    <phoneticPr fontId="4"/>
  </si>
  <si>
    <t>①経常収支比率、②累積欠損金比率
　令和元年度に旧豊田浄水場撤去事業が終了したため経常費用が減少し、前年と比べ増加した。比率は100％を上回り、類似団体と比べ良好な水準にある。また、これまで欠損金は発生していない。
③流動比率
　流動資産、流動負債ともに微増し流動負債の増加率の方が大きいため、流動比率は減少した。類似団体と比べ高い水準にある。
④企業債残高対給水収益比率
　企業債の償還に伴い減少傾向であり、類似団体と比べ低い水準にある。
⑤料金回収率
　平成29年度の料金改定に伴い低下したが、令和2年度では経常費用の減少に伴い料金回収率は増加した。類似団体と比べ良好な水準にある。
⑥給水原価
　経常費用減少に伴い給水原価も減少したが、類似団体を上回っている。これは給水区域が広く地形の起伏が多いことから、より多くの給水コストを要するためと考えられ、今後も維持管理費の縮減等の経営改善に努めていく必要がある。
⑦施設利用率⑧有収率
　施設利用率は、類似団体と同程度の水準で推移している。有収率は令和元年度から減少し、類似団体と比べ若干低い傾向にある。
　概ね類似団体と比べ良好な水準である。</t>
    <rPh sb="18" eb="20">
      <t>レイワ</t>
    </rPh>
    <rPh sb="20" eb="21">
      <t>モト</t>
    </rPh>
    <rPh sb="21" eb="23">
      <t>ネンド</t>
    </rPh>
    <rPh sb="24" eb="25">
      <t>キュウ</t>
    </rPh>
    <rPh sb="25" eb="27">
      <t>トヨタ</t>
    </rPh>
    <rPh sb="27" eb="30">
      <t>ジョウスイジョウ</t>
    </rPh>
    <rPh sb="30" eb="32">
      <t>テッキョ</t>
    </rPh>
    <rPh sb="32" eb="34">
      <t>ジギョウ</t>
    </rPh>
    <rPh sb="35" eb="37">
      <t>シュウリョウ</t>
    </rPh>
    <rPh sb="41" eb="43">
      <t>ケイジョウ</t>
    </rPh>
    <rPh sb="43" eb="45">
      <t>ヒヨウ</t>
    </rPh>
    <rPh sb="46" eb="48">
      <t>ゲンショウ</t>
    </rPh>
    <rPh sb="50" eb="52">
      <t>ゼンネン</t>
    </rPh>
    <rPh sb="53" eb="54">
      <t>クラ</t>
    </rPh>
    <rPh sb="55" eb="57">
      <t>ゾウカ</t>
    </rPh>
    <rPh sb="60" eb="62">
      <t>ヒリツ</t>
    </rPh>
    <rPh sb="120" eb="122">
      <t>リュウドウ</t>
    </rPh>
    <rPh sb="122" eb="124">
      <t>フサイ</t>
    </rPh>
    <rPh sb="127" eb="129">
      <t>ビゾウ</t>
    </rPh>
    <rPh sb="135" eb="137">
      <t>ゾウカ</t>
    </rPh>
    <rPh sb="137" eb="138">
      <t>リツ</t>
    </rPh>
    <rPh sb="139" eb="140">
      <t>カタ</t>
    </rPh>
    <rPh sb="141" eb="142">
      <t>オオ</t>
    </rPh>
    <rPh sb="152" eb="154">
      <t>ゲンショウ</t>
    </rPh>
    <rPh sb="243" eb="245">
      <t>テイカ</t>
    </rPh>
    <rPh sb="249" eb="251">
      <t>レイワ</t>
    </rPh>
    <rPh sb="252" eb="254">
      <t>ネンド</t>
    </rPh>
    <rPh sb="256" eb="258">
      <t>ケイジョウ</t>
    </rPh>
    <rPh sb="258" eb="260">
      <t>ヒヨウ</t>
    </rPh>
    <rPh sb="261" eb="263">
      <t>ゲンショウ</t>
    </rPh>
    <rPh sb="264" eb="265">
      <t>トモナ</t>
    </rPh>
    <rPh sb="266" eb="268">
      <t>リョウキン</t>
    </rPh>
    <rPh sb="268" eb="270">
      <t>カイシュウ</t>
    </rPh>
    <rPh sb="270" eb="271">
      <t>リツ</t>
    </rPh>
    <rPh sb="272" eb="274">
      <t>ゾウカ</t>
    </rPh>
    <rPh sb="301" eb="303">
      <t>ケイジョウ</t>
    </rPh>
    <rPh sb="303" eb="305">
      <t>ヒヨウ</t>
    </rPh>
    <rPh sb="305" eb="307">
      <t>ゲンショウ</t>
    </rPh>
    <rPh sb="308" eb="309">
      <t>トモナ</t>
    </rPh>
    <rPh sb="310" eb="312">
      <t>キュウスイ</t>
    </rPh>
    <rPh sb="312" eb="314">
      <t>ゲンカ</t>
    </rPh>
    <rPh sb="315" eb="317">
      <t>ゲンショウ</t>
    </rPh>
    <rPh sb="415" eb="418">
      <t>ユウシュウリツ</t>
    </rPh>
    <rPh sb="420" eb="422">
      <t>シセツ</t>
    </rPh>
    <rPh sb="422" eb="424">
      <t>リヨウ</t>
    </rPh>
    <rPh sb="424" eb="425">
      <t>リツ</t>
    </rPh>
    <rPh sb="446" eb="449">
      <t>ユウシュウリツ</t>
    </rPh>
    <rPh sb="450" eb="452">
      <t>レイワ</t>
    </rPh>
    <rPh sb="452" eb="453">
      <t>モト</t>
    </rPh>
    <rPh sb="453" eb="455">
      <t>ネンド</t>
    </rPh>
    <rPh sb="457" eb="459">
      <t>ゲンショウ</t>
    </rPh>
    <rPh sb="461" eb="463">
      <t>ルイジ</t>
    </rPh>
    <rPh sb="463" eb="465">
      <t>ダンタイ</t>
    </rPh>
    <rPh sb="466" eb="467">
      <t>クラ</t>
    </rPh>
    <rPh sb="468" eb="470">
      <t>ジャッカン</t>
    </rPh>
    <rPh sb="470" eb="471">
      <t>ヒク</t>
    </rPh>
    <rPh sb="472" eb="474">
      <t>ケイコウ</t>
    </rPh>
    <rPh sb="492" eb="494">
      <t>スイジュン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</si>
</sst>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0.37</c:v>
                </c:pt>
                <c:pt idx="1">
                  <c:v>0.4</c:v>
                </c:pt>
                <c:pt idx="2">
                  <c:v>0.5</c:v>
                </c:pt>
                <c:pt idx="3">
                  <c:v>0.49</c:v>
                </c:pt>
                <c:pt idx="4">
                  <c:v>0.31</c:v>
                </c:pt>
              </c:numCache>
            </c:numRef>
          </c:val>
          <c:extLst>
            <c:ext xmlns:c16="http://schemas.microsoft.com/office/drawing/2014/chart" uri="{C3380CC4-5D6E-409C-BE32-E72D297353CC}">
              <c16:uniqueId val="{00000000-6071-46B4-B9F3-B392FB71679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0.73</c:v>
                </c:pt>
                <c:pt idx="1">
                  <c:v>0.74</c:v>
                </c:pt>
                <c:pt idx="2">
                  <c:v>0.75</c:v>
                </c:pt>
                <c:pt idx="3">
                  <c:v>0.73</c:v>
                </c:pt>
                <c:pt idx="4">
                  <c:v>0.79</c:v>
                </c:pt>
              </c:numCache>
            </c:numRef>
          </c:val>
          <c:smooth val="0"/>
          <c:extLst>
            <c:ext xmlns:c16="http://schemas.microsoft.com/office/drawing/2014/chart" uri="{C3380CC4-5D6E-409C-BE32-E72D297353CC}">
              <c16:uniqueId val="{00000001-6071-46B4-B9F3-B392FB71679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62.61</c:v>
                </c:pt>
                <c:pt idx="1">
                  <c:v>63.13</c:v>
                </c:pt>
                <c:pt idx="2">
                  <c:v>62.76</c:v>
                </c:pt>
                <c:pt idx="3">
                  <c:v>63.03</c:v>
                </c:pt>
                <c:pt idx="4">
                  <c:v>64.08</c:v>
                </c:pt>
              </c:numCache>
            </c:numRef>
          </c:val>
          <c:extLst>
            <c:ext xmlns:c16="http://schemas.microsoft.com/office/drawing/2014/chart" uri="{C3380CC4-5D6E-409C-BE32-E72D297353CC}">
              <c16:uniqueId val="{00000000-01B1-4285-AEB0-DFF5C1E34A1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63.18</c:v>
                </c:pt>
                <c:pt idx="1">
                  <c:v>63.54</c:v>
                </c:pt>
                <c:pt idx="2">
                  <c:v>63.53</c:v>
                </c:pt>
                <c:pt idx="3">
                  <c:v>63.16</c:v>
                </c:pt>
                <c:pt idx="4">
                  <c:v>64.41</c:v>
                </c:pt>
              </c:numCache>
            </c:numRef>
          </c:val>
          <c:smooth val="0"/>
          <c:extLst>
            <c:ext xmlns:c16="http://schemas.microsoft.com/office/drawing/2014/chart" uri="{C3380CC4-5D6E-409C-BE32-E72D297353CC}">
              <c16:uniqueId val="{00000001-01B1-4285-AEB0-DFF5C1E34A1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92.08</c:v>
                </c:pt>
                <c:pt idx="1">
                  <c:v>91.47</c:v>
                </c:pt>
                <c:pt idx="2">
                  <c:v>91.87</c:v>
                </c:pt>
                <c:pt idx="3">
                  <c:v>89.98</c:v>
                </c:pt>
                <c:pt idx="4">
                  <c:v>89.54</c:v>
                </c:pt>
              </c:numCache>
            </c:numRef>
          </c:val>
          <c:extLst>
            <c:ext xmlns:c16="http://schemas.microsoft.com/office/drawing/2014/chart" uri="{C3380CC4-5D6E-409C-BE32-E72D297353CC}">
              <c16:uniqueId val="{00000000-B683-4710-AAAA-59067FABC2A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91.6</c:v>
                </c:pt>
                <c:pt idx="1">
                  <c:v>91.48</c:v>
                </c:pt>
                <c:pt idx="2">
                  <c:v>91.58</c:v>
                </c:pt>
                <c:pt idx="3">
                  <c:v>91.48</c:v>
                </c:pt>
                <c:pt idx="4">
                  <c:v>91.64</c:v>
                </c:pt>
              </c:numCache>
            </c:numRef>
          </c:val>
          <c:smooth val="0"/>
          <c:extLst>
            <c:ext xmlns:c16="http://schemas.microsoft.com/office/drawing/2014/chart" uri="{C3380CC4-5D6E-409C-BE32-E72D297353CC}">
              <c16:uniqueId val="{00000001-B683-4710-AAAA-59067FABC2A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126.08</c:v>
                </c:pt>
                <c:pt idx="1">
                  <c:v>120.64</c:v>
                </c:pt>
                <c:pt idx="2">
                  <c:v>120.77</c:v>
                </c:pt>
                <c:pt idx="3">
                  <c:v>121.5</c:v>
                </c:pt>
                <c:pt idx="4">
                  <c:v>129.78</c:v>
                </c:pt>
              </c:numCache>
            </c:numRef>
          </c:val>
          <c:extLst>
            <c:ext xmlns:c16="http://schemas.microsoft.com/office/drawing/2014/chart" uri="{C3380CC4-5D6E-409C-BE32-E72D297353CC}">
              <c16:uniqueId val="{00000000-93E0-41E9-9257-4BF32978D03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117.25</c:v>
                </c:pt>
                <c:pt idx="1">
                  <c:v>116.77</c:v>
                </c:pt>
                <c:pt idx="2">
                  <c:v>115.41</c:v>
                </c:pt>
                <c:pt idx="3">
                  <c:v>113.57</c:v>
                </c:pt>
                <c:pt idx="4">
                  <c:v>112.59</c:v>
                </c:pt>
              </c:numCache>
            </c:numRef>
          </c:val>
          <c:smooth val="0"/>
          <c:extLst>
            <c:ext xmlns:c16="http://schemas.microsoft.com/office/drawing/2014/chart" uri="{C3380CC4-5D6E-409C-BE32-E72D297353CC}">
              <c16:uniqueId val="{00000001-93E0-41E9-9257-4BF32978D03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53.69</c:v>
                </c:pt>
                <c:pt idx="1">
                  <c:v>53.99</c:v>
                </c:pt>
                <c:pt idx="2">
                  <c:v>54.88</c:v>
                </c:pt>
                <c:pt idx="3">
                  <c:v>54.69</c:v>
                </c:pt>
                <c:pt idx="4">
                  <c:v>55.76</c:v>
                </c:pt>
              </c:numCache>
            </c:numRef>
          </c:val>
          <c:extLst>
            <c:ext xmlns:c16="http://schemas.microsoft.com/office/drawing/2014/chart" uri="{C3380CC4-5D6E-409C-BE32-E72D297353CC}">
              <c16:uniqueId val="{00000000-FAD1-43E7-BDB8-62D0AF0E5BE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49.1</c:v>
                </c:pt>
                <c:pt idx="1">
                  <c:v>49.66</c:v>
                </c:pt>
                <c:pt idx="2">
                  <c:v>50.41</c:v>
                </c:pt>
                <c:pt idx="3">
                  <c:v>51.13</c:v>
                </c:pt>
                <c:pt idx="4">
                  <c:v>51.62</c:v>
                </c:pt>
              </c:numCache>
            </c:numRef>
          </c:val>
          <c:smooth val="0"/>
          <c:extLst>
            <c:ext xmlns:c16="http://schemas.microsoft.com/office/drawing/2014/chart" uri="{C3380CC4-5D6E-409C-BE32-E72D297353CC}">
              <c16:uniqueId val="{00000001-FAD1-43E7-BDB8-62D0AF0E5BE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16.260000000000002</c:v>
                </c:pt>
                <c:pt idx="1">
                  <c:v>18.350000000000001</c:v>
                </c:pt>
                <c:pt idx="2">
                  <c:v>22.26</c:v>
                </c:pt>
                <c:pt idx="3">
                  <c:v>27.42</c:v>
                </c:pt>
                <c:pt idx="4">
                  <c:v>29.5</c:v>
                </c:pt>
              </c:numCache>
            </c:numRef>
          </c:val>
          <c:extLst>
            <c:ext xmlns:c16="http://schemas.microsoft.com/office/drawing/2014/chart" uri="{C3380CC4-5D6E-409C-BE32-E72D297353CC}">
              <c16:uniqueId val="{00000000-AC67-4409-89C8-B0E2EC4D618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17.420000000000002</c:v>
                </c:pt>
                <c:pt idx="1">
                  <c:v>18.940000000000001</c:v>
                </c:pt>
                <c:pt idx="2">
                  <c:v>20.36</c:v>
                </c:pt>
                <c:pt idx="3">
                  <c:v>22.41</c:v>
                </c:pt>
                <c:pt idx="4">
                  <c:v>23.68</c:v>
                </c:pt>
              </c:numCache>
            </c:numRef>
          </c:val>
          <c:smooth val="0"/>
          <c:extLst>
            <c:ext xmlns:c16="http://schemas.microsoft.com/office/drawing/2014/chart" uri="{C3380CC4-5D6E-409C-BE32-E72D297353CC}">
              <c16:uniqueId val="{00000001-AC67-4409-89C8-B0E2EC4D618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FBC-4A06-8A72-6C81FCA8C6E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FBC-4A06-8A72-6C81FCA8C6E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355.28</c:v>
                </c:pt>
                <c:pt idx="1">
                  <c:v>442.96</c:v>
                </c:pt>
                <c:pt idx="2">
                  <c:v>421.53</c:v>
                </c:pt>
                <c:pt idx="3">
                  <c:v>523.72</c:v>
                </c:pt>
                <c:pt idx="4">
                  <c:v>515.57000000000005</c:v>
                </c:pt>
              </c:numCache>
            </c:numRef>
          </c:val>
          <c:extLst>
            <c:ext xmlns:c16="http://schemas.microsoft.com/office/drawing/2014/chart" uri="{C3380CC4-5D6E-409C-BE32-E72D297353CC}">
              <c16:uniqueId val="{00000000-F08F-4C3E-8727-11E7FA4577F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249.08</c:v>
                </c:pt>
                <c:pt idx="1">
                  <c:v>254.05</c:v>
                </c:pt>
                <c:pt idx="2">
                  <c:v>258.22000000000003</c:v>
                </c:pt>
                <c:pt idx="3">
                  <c:v>250.03</c:v>
                </c:pt>
                <c:pt idx="4">
                  <c:v>239.45</c:v>
                </c:pt>
              </c:numCache>
            </c:numRef>
          </c:val>
          <c:smooth val="0"/>
          <c:extLst>
            <c:ext xmlns:c16="http://schemas.microsoft.com/office/drawing/2014/chart" uri="{C3380CC4-5D6E-409C-BE32-E72D297353CC}">
              <c16:uniqueId val="{00000001-F08F-4C3E-8727-11E7FA4577F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160.22</c:v>
                </c:pt>
                <c:pt idx="1">
                  <c:v>148.85</c:v>
                </c:pt>
                <c:pt idx="2">
                  <c:v>135.19999999999999</c:v>
                </c:pt>
                <c:pt idx="3">
                  <c:v>125.89</c:v>
                </c:pt>
                <c:pt idx="4">
                  <c:v>114.86</c:v>
                </c:pt>
              </c:numCache>
            </c:numRef>
          </c:val>
          <c:extLst>
            <c:ext xmlns:c16="http://schemas.microsoft.com/office/drawing/2014/chart" uri="{C3380CC4-5D6E-409C-BE32-E72D297353CC}">
              <c16:uniqueId val="{00000000-DE58-499E-9285-B7ACD12CF62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266.66000000000003</c:v>
                </c:pt>
                <c:pt idx="1">
                  <c:v>258.63</c:v>
                </c:pt>
                <c:pt idx="2">
                  <c:v>255.12</c:v>
                </c:pt>
                <c:pt idx="3">
                  <c:v>254.19</c:v>
                </c:pt>
                <c:pt idx="4">
                  <c:v>259.56</c:v>
                </c:pt>
              </c:numCache>
            </c:numRef>
          </c:val>
          <c:smooth val="0"/>
          <c:extLst>
            <c:ext xmlns:c16="http://schemas.microsoft.com/office/drawing/2014/chart" uri="{C3380CC4-5D6E-409C-BE32-E72D297353CC}">
              <c16:uniqueId val="{00000001-DE58-499E-9285-B7ACD12CF62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118.08</c:v>
                </c:pt>
                <c:pt idx="1">
                  <c:v>114.07</c:v>
                </c:pt>
                <c:pt idx="2">
                  <c:v>115</c:v>
                </c:pt>
                <c:pt idx="3">
                  <c:v>116.31</c:v>
                </c:pt>
                <c:pt idx="4">
                  <c:v>124.86</c:v>
                </c:pt>
              </c:numCache>
            </c:numRef>
          </c:val>
          <c:extLst>
            <c:ext xmlns:c16="http://schemas.microsoft.com/office/drawing/2014/chart" uri="{C3380CC4-5D6E-409C-BE32-E72D297353CC}">
              <c16:uniqueId val="{00000000-06C5-4566-9654-E17883D1CC5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110.87</c:v>
                </c:pt>
                <c:pt idx="1">
                  <c:v>110.3</c:v>
                </c:pt>
                <c:pt idx="2">
                  <c:v>109.12</c:v>
                </c:pt>
                <c:pt idx="3">
                  <c:v>107.42</c:v>
                </c:pt>
                <c:pt idx="4">
                  <c:v>105.07</c:v>
                </c:pt>
              </c:numCache>
            </c:numRef>
          </c:val>
          <c:smooth val="0"/>
          <c:extLst>
            <c:ext xmlns:c16="http://schemas.microsoft.com/office/drawing/2014/chart" uri="{C3380CC4-5D6E-409C-BE32-E72D297353CC}">
              <c16:uniqueId val="{00000001-06C5-4566-9654-E17883D1CC5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176.47</c:v>
                </c:pt>
                <c:pt idx="1">
                  <c:v>177.8</c:v>
                </c:pt>
                <c:pt idx="2">
                  <c:v>176.33</c:v>
                </c:pt>
                <c:pt idx="3">
                  <c:v>174.57</c:v>
                </c:pt>
                <c:pt idx="4">
                  <c:v>161.54</c:v>
                </c:pt>
              </c:numCache>
            </c:numRef>
          </c:val>
          <c:extLst>
            <c:ext xmlns:c16="http://schemas.microsoft.com/office/drawing/2014/chart" uri="{C3380CC4-5D6E-409C-BE32-E72D297353CC}">
              <c16:uniqueId val="{00000000-54EE-435D-8215-E3791DF569A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150.54</c:v>
                </c:pt>
                <c:pt idx="1">
                  <c:v>151.85</c:v>
                </c:pt>
                <c:pt idx="2">
                  <c:v>153.88</c:v>
                </c:pt>
                <c:pt idx="3">
                  <c:v>157.19</c:v>
                </c:pt>
                <c:pt idx="4">
                  <c:v>153.71</c:v>
                </c:pt>
              </c:numCache>
            </c:numRef>
          </c:val>
          <c:smooth val="0"/>
          <c:extLst>
            <c:ext xmlns:c16="http://schemas.microsoft.com/office/drawing/2014/chart" uri="{C3380CC4-5D6E-409C-BE32-E72D297353CC}">
              <c16:uniqueId val="{00000001-54EE-435D-8215-E3791DF569A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43"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福島県　郡山市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A1</v>
      </c>
      <c r="X8" s="60"/>
      <c r="Y8" s="60"/>
      <c r="Z8" s="60"/>
      <c r="AA8" s="60"/>
      <c r="AB8" s="60"/>
      <c r="AC8" s="60"/>
      <c r="AD8" s="60" t="str">
        <f>データ!$M$6</f>
        <v>自治体職員</v>
      </c>
      <c r="AE8" s="60"/>
      <c r="AF8" s="60"/>
      <c r="AG8" s="60"/>
      <c r="AH8" s="60"/>
      <c r="AI8" s="60"/>
      <c r="AJ8" s="60"/>
      <c r="AK8" s="4"/>
      <c r="AL8" s="61">
        <f>データ!$R$6</f>
        <v>321394</v>
      </c>
      <c r="AM8" s="61"/>
      <c r="AN8" s="61"/>
      <c r="AO8" s="61"/>
      <c r="AP8" s="61"/>
      <c r="AQ8" s="61"/>
      <c r="AR8" s="61"/>
      <c r="AS8" s="61"/>
      <c r="AT8" s="52">
        <f>データ!$S$6</f>
        <v>757.2</v>
      </c>
      <c r="AU8" s="53"/>
      <c r="AV8" s="53"/>
      <c r="AW8" s="53"/>
      <c r="AX8" s="53"/>
      <c r="AY8" s="53"/>
      <c r="AZ8" s="53"/>
      <c r="BA8" s="53"/>
      <c r="BB8" s="54">
        <f>データ!$T$6</f>
        <v>424.45</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85.74</v>
      </c>
      <c r="J10" s="53"/>
      <c r="K10" s="53"/>
      <c r="L10" s="53"/>
      <c r="M10" s="53"/>
      <c r="N10" s="53"/>
      <c r="O10" s="64"/>
      <c r="P10" s="54">
        <f>データ!$P$6</f>
        <v>98.96</v>
      </c>
      <c r="Q10" s="54"/>
      <c r="R10" s="54"/>
      <c r="S10" s="54"/>
      <c r="T10" s="54"/>
      <c r="U10" s="54"/>
      <c r="V10" s="54"/>
      <c r="W10" s="61">
        <f>データ!$Q$6</f>
        <v>3212</v>
      </c>
      <c r="X10" s="61"/>
      <c r="Y10" s="61"/>
      <c r="Z10" s="61"/>
      <c r="AA10" s="61"/>
      <c r="AB10" s="61"/>
      <c r="AC10" s="61"/>
      <c r="AD10" s="2"/>
      <c r="AE10" s="2"/>
      <c r="AF10" s="2"/>
      <c r="AG10" s="2"/>
      <c r="AH10" s="4"/>
      <c r="AI10" s="4"/>
      <c r="AJ10" s="4"/>
      <c r="AK10" s="4"/>
      <c r="AL10" s="61">
        <f>データ!$U$6</f>
        <v>317067</v>
      </c>
      <c r="AM10" s="61"/>
      <c r="AN10" s="61"/>
      <c r="AO10" s="61"/>
      <c r="AP10" s="61"/>
      <c r="AQ10" s="61"/>
      <c r="AR10" s="61"/>
      <c r="AS10" s="61"/>
      <c r="AT10" s="52">
        <f>データ!$V$6</f>
        <v>283.58</v>
      </c>
      <c r="AU10" s="53"/>
      <c r="AV10" s="53"/>
      <c r="AW10" s="53"/>
      <c r="AX10" s="53"/>
      <c r="AY10" s="53"/>
      <c r="AZ10" s="53"/>
      <c r="BA10" s="53"/>
      <c r="BB10" s="54">
        <f>データ!$W$6</f>
        <v>1118.0899999999999</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112</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111</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110</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pc+sqVXYwU5gOG2oJldRR0+W8DRTxlpZEfDWg2RjaDi2hORQ4hNSrBsGyiDb/TXIr98ezQ+iDbcL8fvoY2DMsg==" saltValue="iPrZLuVgcVC+djlt5xiYo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27</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52</v>
      </c>
      <c r="B4" s="31"/>
      <c r="C4" s="31"/>
      <c r="D4" s="31"/>
      <c r="E4" s="31"/>
      <c r="F4" s="31"/>
      <c r="G4" s="31"/>
      <c r="H4" s="91"/>
      <c r="I4" s="92"/>
      <c r="J4" s="92"/>
      <c r="K4" s="92"/>
      <c r="L4" s="92"/>
      <c r="M4" s="92"/>
      <c r="N4" s="92"/>
      <c r="O4" s="92"/>
      <c r="P4" s="92"/>
      <c r="Q4" s="92"/>
      <c r="R4" s="92"/>
      <c r="S4" s="92"/>
      <c r="T4" s="92"/>
      <c r="U4" s="92"/>
      <c r="V4" s="92"/>
      <c r="W4" s="93"/>
      <c r="X4" s="87" t="s">
        <v>53</v>
      </c>
      <c r="Y4" s="87"/>
      <c r="Z4" s="87"/>
      <c r="AA4" s="87"/>
      <c r="AB4" s="87"/>
      <c r="AC4" s="87"/>
      <c r="AD4" s="87"/>
      <c r="AE4" s="87"/>
      <c r="AF4" s="87"/>
      <c r="AG4" s="87"/>
      <c r="AH4" s="87"/>
      <c r="AI4" s="87" t="s">
        <v>54</v>
      </c>
      <c r="AJ4" s="87"/>
      <c r="AK4" s="87"/>
      <c r="AL4" s="87"/>
      <c r="AM4" s="87"/>
      <c r="AN4" s="87"/>
      <c r="AO4" s="87"/>
      <c r="AP4" s="87"/>
      <c r="AQ4" s="87"/>
      <c r="AR4" s="87"/>
      <c r="AS4" s="87"/>
      <c r="AT4" s="87" t="s">
        <v>55</v>
      </c>
      <c r="AU4" s="87"/>
      <c r="AV4" s="87"/>
      <c r="AW4" s="87"/>
      <c r="AX4" s="87"/>
      <c r="AY4" s="87"/>
      <c r="AZ4" s="87"/>
      <c r="BA4" s="87"/>
      <c r="BB4" s="87"/>
      <c r="BC4" s="87"/>
      <c r="BD4" s="87"/>
      <c r="BE4" s="87" t="s">
        <v>56</v>
      </c>
      <c r="BF4" s="87"/>
      <c r="BG4" s="87"/>
      <c r="BH4" s="87"/>
      <c r="BI4" s="87"/>
      <c r="BJ4" s="87"/>
      <c r="BK4" s="87"/>
      <c r="BL4" s="87"/>
      <c r="BM4" s="87"/>
      <c r="BN4" s="87"/>
      <c r="BO4" s="87"/>
      <c r="BP4" s="87" t="s">
        <v>57</v>
      </c>
      <c r="BQ4" s="87"/>
      <c r="BR4" s="87"/>
      <c r="BS4" s="87"/>
      <c r="BT4" s="87"/>
      <c r="BU4" s="87"/>
      <c r="BV4" s="87"/>
      <c r="BW4" s="87"/>
      <c r="BX4" s="87"/>
      <c r="BY4" s="87"/>
      <c r="BZ4" s="87"/>
      <c r="CA4" s="87" t="s">
        <v>58</v>
      </c>
      <c r="CB4" s="87"/>
      <c r="CC4" s="87"/>
      <c r="CD4" s="87"/>
      <c r="CE4" s="87"/>
      <c r="CF4" s="87"/>
      <c r="CG4" s="87"/>
      <c r="CH4" s="87"/>
      <c r="CI4" s="87"/>
      <c r="CJ4" s="87"/>
      <c r="CK4" s="87"/>
      <c r="CL4" s="87" t="s">
        <v>59</v>
      </c>
      <c r="CM4" s="87"/>
      <c r="CN4" s="87"/>
      <c r="CO4" s="87"/>
      <c r="CP4" s="87"/>
      <c r="CQ4" s="87"/>
      <c r="CR4" s="87"/>
      <c r="CS4" s="87"/>
      <c r="CT4" s="87"/>
      <c r="CU4" s="87"/>
      <c r="CV4" s="87"/>
      <c r="CW4" s="87" t="s">
        <v>60</v>
      </c>
      <c r="CX4" s="87"/>
      <c r="CY4" s="87"/>
      <c r="CZ4" s="87"/>
      <c r="DA4" s="87"/>
      <c r="DB4" s="87"/>
      <c r="DC4" s="87"/>
      <c r="DD4" s="87"/>
      <c r="DE4" s="87"/>
      <c r="DF4" s="87"/>
      <c r="DG4" s="87"/>
      <c r="DH4" s="87" t="s">
        <v>61</v>
      </c>
      <c r="DI4" s="87"/>
      <c r="DJ4" s="87"/>
      <c r="DK4" s="87"/>
      <c r="DL4" s="87"/>
      <c r="DM4" s="87"/>
      <c r="DN4" s="87"/>
      <c r="DO4" s="87"/>
      <c r="DP4" s="87"/>
      <c r="DQ4" s="87"/>
      <c r="DR4" s="87"/>
      <c r="DS4" s="87" t="s">
        <v>62</v>
      </c>
      <c r="DT4" s="87"/>
      <c r="DU4" s="87"/>
      <c r="DV4" s="87"/>
      <c r="DW4" s="87"/>
      <c r="DX4" s="87"/>
      <c r="DY4" s="87"/>
      <c r="DZ4" s="87"/>
      <c r="EA4" s="87"/>
      <c r="EB4" s="87"/>
      <c r="EC4" s="87"/>
      <c r="ED4" s="87" t="s">
        <v>63</v>
      </c>
      <c r="EE4" s="87"/>
      <c r="EF4" s="87"/>
      <c r="EG4" s="87"/>
      <c r="EH4" s="87"/>
      <c r="EI4" s="87"/>
      <c r="EJ4" s="87"/>
      <c r="EK4" s="87"/>
      <c r="EL4" s="87"/>
      <c r="EM4" s="87"/>
      <c r="EN4" s="87"/>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2020</v>
      </c>
      <c r="C6" s="34">
        <f t="shared" ref="C6:W6" si="3">C7</f>
        <v>72036</v>
      </c>
      <c r="D6" s="34">
        <f t="shared" si="3"/>
        <v>46</v>
      </c>
      <c r="E6" s="34">
        <f t="shared" si="3"/>
        <v>1</v>
      </c>
      <c r="F6" s="34">
        <f t="shared" si="3"/>
        <v>0</v>
      </c>
      <c r="G6" s="34">
        <f t="shared" si="3"/>
        <v>1</v>
      </c>
      <c r="H6" s="34" t="str">
        <f t="shared" si="3"/>
        <v>福島県　郡山市</v>
      </c>
      <c r="I6" s="34" t="str">
        <f t="shared" si="3"/>
        <v>法適用</v>
      </c>
      <c r="J6" s="34" t="str">
        <f t="shared" si="3"/>
        <v>水道事業</v>
      </c>
      <c r="K6" s="34" t="str">
        <f t="shared" si="3"/>
        <v>末端給水事業</v>
      </c>
      <c r="L6" s="34" t="str">
        <f t="shared" si="3"/>
        <v>A1</v>
      </c>
      <c r="M6" s="34" t="str">
        <f t="shared" si="3"/>
        <v>自治体職員</v>
      </c>
      <c r="N6" s="35" t="str">
        <f t="shared" si="3"/>
        <v>-</v>
      </c>
      <c r="O6" s="35">
        <f t="shared" si="3"/>
        <v>85.74</v>
      </c>
      <c r="P6" s="35">
        <f t="shared" si="3"/>
        <v>98.96</v>
      </c>
      <c r="Q6" s="35">
        <f t="shared" si="3"/>
        <v>3212</v>
      </c>
      <c r="R6" s="35">
        <f t="shared" si="3"/>
        <v>321394</v>
      </c>
      <c r="S6" s="35">
        <f t="shared" si="3"/>
        <v>757.2</v>
      </c>
      <c r="T6" s="35">
        <f t="shared" si="3"/>
        <v>424.45</v>
      </c>
      <c r="U6" s="35">
        <f t="shared" si="3"/>
        <v>317067</v>
      </c>
      <c r="V6" s="35">
        <f t="shared" si="3"/>
        <v>283.58</v>
      </c>
      <c r="W6" s="35">
        <f t="shared" si="3"/>
        <v>1118.0899999999999</v>
      </c>
      <c r="X6" s="36">
        <f>IF(X7="",NA(),X7)</f>
        <v>126.08</v>
      </c>
      <c r="Y6" s="36">
        <f t="shared" ref="Y6:AG6" si="4">IF(Y7="",NA(),Y7)</f>
        <v>120.64</v>
      </c>
      <c r="Z6" s="36">
        <f t="shared" si="4"/>
        <v>120.77</v>
      </c>
      <c r="AA6" s="36">
        <f t="shared" si="4"/>
        <v>121.5</v>
      </c>
      <c r="AB6" s="36">
        <f t="shared" si="4"/>
        <v>129.78</v>
      </c>
      <c r="AC6" s="36">
        <f t="shared" si="4"/>
        <v>117.25</v>
      </c>
      <c r="AD6" s="36">
        <f t="shared" si="4"/>
        <v>116.77</v>
      </c>
      <c r="AE6" s="36">
        <f t="shared" si="4"/>
        <v>115.41</v>
      </c>
      <c r="AF6" s="36">
        <f t="shared" si="4"/>
        <v>113.57</v>
      </c>
      <c r="AG6" s="36">
        <f t="shared" si="4"/>
        <v>112.59</v>
      </c>
      <c r="AH6" s="35" t="str">
        <f>IF(AH7="","",IF(AH7="-","【-】","【"&amp;SUBSTITUTE(TEXT(AH7,"#,##0.00"),"-","△")&amp;"】"))</f>
        <v>【110.27】</v>
      </c>
      <c r="AI6" s="35">
        <f>IF(AI7="",NA(),AI7)</f>
        <v>0</v>
      </c>
      <c r="AJ6" s="35">
        <f t="shared" ref="AJ6:AR6" si="5">IF(AJ7="",NA(),AJ7)</f>
        <v>0</v>
      </c>
      <c r="AK6" s="35">
        <f t="shared" si="5"/>
        <v>0</v>
      </c>
      <c r="AL6" s="35">
        <f t="shared" si="5"/>
        <v>0</v>
      </c>
      <c r="AM6" s="35">
        <f t="shared" si="5"/>
        <v>0</v>
      </c>
      <c r="AN6" s="35">
        <f t="shared" si="5"/>
        <v>0</v>
      </c>
      <c r="AO6" s="35">
        <f t="shared" si="5"/>
        <v>0</v>
      </c>
      <c r="AP6" s="35">
        <f t="shared" si="5"/>
        <v>0</v>
      </c>
      <c r="AQ6" s="35">
        <f t="shared" si="5"/>
        <v>0</v>
      </c>
      <c r="AR6" s="35">
        <f t="shared" si="5"/>
        <v>0</v>
      </c>
      <c r="AS6" s="35" t="str">
        <f>IF(AS7="","",IF(AS7="-","【-】","【"&amp;SUBSTITUTE(TEXT(AS7,"#,##0.00"),"-","△")&amp;"】"))</f>
        <v>【1.15】</v>
      </c>
      <c r="AT6" s="36">
        <f>IF(AT7="",NA(),AT7)</f>
        <v>355.28</v>
      </c>
      <c r="AU6" s="36">
        <f t="shared" ref="AU6:BC6" si="6">IF(AU7="",NA(),AU7)</f>
        <v>442.96</v>
      </c>
      <c r="AV6" s="36">
        <f t="shared" si="6"/>
        <v>421.53</v>
      </c>
      <c r="AW6" s="36">
        <f t="shared" si="6"/>
        <v>523.72</v>
      </c>
      <c r="AX6" s="36">
        <f t="shared" si="6"/>
        <v>515.57000000000005</v>
      </c>
      <c r="AY6" s="36">
        <f t="shared" si="6"/>
        <v>249.08</v>
      </c>
      <c r="AZ6" s="36">
        <f t="shared" si="6"/>
        <v>254.05</v>
      </c>
      <c r="BA6" s="36">
        <f t="shared" si="6"/>
        <v>258.22000000000003</v>
      </c>
      <c r="BB6" s="36">
        <f t="shared" si="6"/>
        <v>250.03</v>
      </c>
      <c r="BC6" s="36">
        <f t="shared" si="6"/>
        <v>239.45</v>
      </c>
      <c r="BD6" s="35" t="str">
        <f>IF(BD7="","",IF(BD7="-","【-】","【"&amp;SUBSTITUTE(TEXT(BD7,"#,##0.00"),"-","△")&amp;"】"))</f>
        <v>【260.31】</v>
      </c>
      <c r="BE6" s="36">
        <f>IF(BE7="",NA(),BE7)</f>
        <v>160.22</v>
      </c>
      <c r="BF6" s="36">
        <f t="shared" ref="BF6:BN6" si="7">IF(BF7="",NA(),BF7)</f>
        <v>148.85</v>
      </c>
      <c r="BG6" s="36">
        <f t="shared" si="7"/>
        <v>135.19999999999999</v>
      </c>
      <c r="BH6" s="36">
        <f t="shared" si="7"/>
        <v>125.89</v>
      </c>
      <c r="BI6" s="36">
        <f t="shared" si="7"/>
        <v>114.86</v>
      </c>
      <c r="BJ6" s="36">
        <f t="shared" si="7"/>
        <v>266.66000000000003</v>
      </c>
      <c r="BK6" s="36">
        <f t="shared" si="7"/>
        <v>258.63</v>
      </c>
      <c r="BL6" s="36">
        <f t="shared" si="7"/>
        <v>255.12</v>
      </c>
      <c r="BM6" s="36">
        <f t="shared" si="7"/>
        <v>254.19</v>
      </c>
      <c r="BN6" s="36">
        <f t="shared" si="7"/>
        <v>259.56</v>
      </c>
      <c r="BO6" s="35" t="str">
        <f>IF(BO7="","",IF(BO7="-","【-】","【"&amp;SUBSTITUTE(TEXT(BO7,"#,##0.00"),"-","△")&amp;"】"))</f>
        <v>【275.67】</v>
      </c>
      <c r="BP6" s="36">
        <f>IF(BP7="",NA(),BP7)</f>
        <v>118.08</v>
      </c>
      <c r="BQ6" s="36">
        <f t="shared" ref="BQ6:BY6" si="8">IF(BQ7="",NA(),BQ7)</f>
        <v>114.07</v>
      </c>
      <c r="BR6" s="36">
        <f t="shared" si="8"/>
        <v>115</v>
      </c>
      <c r="BS6" s="36">
        <f t="shared" si="8"/>
        <v>116.31</v>
      </c>
      <c r="BT6" s="36">
        <f t="shared" si="8"/>
        <v>124.86</v>
      </c>
      <c r="BU6" s="36">
        <f t="shared" si="8"/>
        <v>110.87</v>
      </c>
      <c r="BV6" s="36">
        <f t="shared" si="8"/>
        <v>110.3</v>
      </c>
      <c r="BW6" s="36">
        <f t="shared" si="8"/>
        <v>109.12</v>
      </c>
      <c r="BX6" s="36">
        <f t="shared" si="8"/>
        <v>107.42</v>
      </c>
      <c r="BY6" s="36">
        <f t="shared" si="8"/>
        <v>105.07</v>
      </c>
      <c r="BZ6" s="35" t="str">
        <f>IF(BZ7="","",IF(BZ7="-","【-】","【"&amp;SUBSTITUTE(TEXT(BZ7,"#,##0.00"),"-","△")&amp;"】"))</f>
        <v>【100.05】</v>
      </c>
      <c r="CA6" s="36">
        <f>IF(CA7="",NA(),CA7)</f>
        <v>176.47</v>
      </c>
      <c r="CB6" s="36">
        <f t="shared" ref="CB6:CJ6" si="9">IF(CB7="",NA(),CB7)</f>
        <v>177.8</v>
      </c>
      <c r="CC6" s="36">
        <f t="shared" si="9"/>
        <v>176.33</v>
      </c>
      <c r="CD6" s="36">
        <f t="shared" si="9"/>
        <v>174.57</v>
      </c>
      <c r="CE6" s="36">
        <f t="shared" si="9"/>
        <v>161.54</v>
      </c>
      <c r="CF6" s="36">
        <f t="shared" si="9"/>
        <v>150.54</v>
      </c>
      <c r="CG6" s="36">
        <f t="shared" si="9"/>
        <v>151.85</v>
      </c>
      <c r="CH6" s="36">
        <f t="shared" si="9"/>
        <v>153.88</v>
      </c>
      <c r="CI6" s="36">
        <f t="shared" si="9"/>
        <v>157.19</v>
      </c>
      <c r="CJ6" s="36">
        <f t="shared" si="9"/>
        <v>153.71</v>
      </c>
      <c r="CK6" s="35" t="str">
        <f>IF(CK7="","",IF(CK7="-","【-】","【"&amp;SUBSTITUTE(TEXT(CK7,"#,##0.00"),"-","△")&amp;"】"))</f>
        <v>【166.40】</v>
      </c>
      <c r="CL6" s="36">
        <f>IF(CL7="",NA(),CL7)</f>
        <v>62.61</v>
      </c>
      <c r="CM6" s="36">
        <f t="shared" ref="CM6:CU6" si="10">IF(CM7="",NA(),CM7)</f>
        <v>63.13</v>
      </c>
      <c r="CN6" s="36">
        <f t="shared" si="10"/>
        <v>62.76</v>
      </c>
      <c r="CO6" s="36">
        <f t="shared" si="10"/>
        <v>63.03</v>
      </c>
      <c r="CP6" s="36">
        <f t="shared" si="10"/>
        <v>64.08</v>
      </c>
      <c r="CQ6" s="36">
        <f t="shared" si="10"/>
        <v>63.18</v>
      </c>
      <c r="CR6" s="36">
        <f t="shared" si="10"/>
        <v>63.54</v>
      </c>
      <c r="CS6" s="36">
        <f t="shared" si="10"/>
        <v>63.53</v>
      </c>
      <c r="CT6" s="36">
        <f t="shared" si="10"/>
        <v>63.16</v>
      </c>
      <c r="CU6" s="36">
        <f t="shared" si="10"/>
        <v>64.41</v>
      </c>
      <c r="CV6" s="35" t="str">
        <f>IF(CV7="","",IF(CV7="-","【-】","【"&amp;SUBSTITUTE(TEXT(CV7,"#,##0.00"),"-","△")&amp;"】"))</f>
        <v>【60.69】</v>
      </c>
      <c r="CW6" s="36">
        <f>IF(CW7="",NA(),CW7)</f>
        <v>92.08</v>
      </c>
      <c r="CX6" s="36">
        <f t="shared" ref="CX6:DF6" si="11">IF(CX7="",NA(),CX7)</f>
        <v>91.47</v>
      </c>
      <c r="CY6" s="36">
        <f t="shared" si="11"/>
        <v>91.87</v>
      </c>
      <c r="CZ6" s="36">
        <f t="shared" si="11"/>
        <v>89.98</v>
      </c>
      <c r="DA6" s="36">
        <f t="shared" si="11"/>
        <v>89.54</v>
      </c>
      <c r="DB6" s="36">
        <f t="shared" si="11"/>
        <v>91.6</v>
      </c>
      <c r="DC6" s="36">
        <f t="shared" si="11"/>
        <v>91.48</v>
      </c>
      <c r="DD6" s="36">
        <f t="shared" si="11"/>
        <v>91.58</v>
      </c>
      <c r="DE6" s="36">
        <f t="shared" si="11"/>
        <v>91.48</v>
      </c>
      <c r="DF6" s="36">
        <f t="shared" si="11"/>
        <v>91.64</v>
      </c>
      <c r="DG6" s="35" t="str">
        <f>IF(DG7="","",IF(DG7="-","【-】","【"&amp;SUBSTITUTE(TEXT(DG7,"#,##0.00"),"-","△")&amp;"】"))</f>
        <v>【89.82】</v>
      </c>
      <c r="DH6" s="36">
        <f>IF(DH7="",NA(),DH7)</f>
        <v>53.69</v>
      </c>
      <c r="DI6" s="36">
        <f t="shared" ref="DI6:DQ6" si="12">IF(DI7="",NA(),DI7)</f>
        <v>53.99</v>
      </c>
      <c r="DJ6" s="36">
        <f t="shared" si="12"/>
        <v>54.88</v>
      </c>
      <c r="DK6" s="36">
        <f t="shared" si="12"/>
        <v>54.69</v>
      </c>
      <c r="DL6" s="36">
        <f t="shared" si="12"/>
        <v>55.76</v>
      </c>
      <c r="DM6" s="36">
        <f t="shared" si="12"/>
        <v>49.1</v>
      </c>
      <c r="DN6" s="36">
        <f t="shared" si="12"/>
        <v>49.66</v>
      </c>
      <c r="DO6" s="36">
        <f t="shared" si="12"/>
        <v>50.41</v>
      </c>
      <c r="DP6" s="36">
        <f t="shared" si="12"/>
        <v>51.13</v>
      </c>
      <c r="DQ6" s="36">
        <f t="shared" si="12"/>
        <v>51.62</v>
      </c>
      <c r="DR6" s="35" t="str">
        <f>IF(DR7="","",IF(DR7="-","【-】","【"&amp;SUBSTITUTE(TEXT(DR7,"#,##0.00"),"-","△")&amp;"】"))</f>
        <v>【50.19】</v>
      </c>
      <c r="DS6" s="36">
        <f>IF(DS7="",NA(),DS7)</f>
        <v>16.260000000000002</v>
      </c>
      <c r="DT6" s="36">
        <f t="shared" ref="DT6:EB6" si="13">IF(DT7="",NA(),DT7)</f>
        <v>18.350000000000001</v>
      </c>
      <c r="DU6" s="36">
        <f t="shared" si="13"/>
        <v>22.26</v>
      </c>
      <c r="DV6" s="36">
        <f t="shared" si="13"/>
        <v>27.42</v>
      </c>
      <c r="DW6" s="36">
        <f t="shared" si="13"/>
        <v>29.5</v>
      </c>
      <c r="DX6" s="36">
        <f t="shared" si="13"/>
        <v>17.420000000000002</v>
      </c>
      <c r="DY6" s="36">
        <f t="shared" si="13"/>
        <v>18.940000000000001</v>
      </c>
      <c r="DZ6" s="36">
        <f t="shared" si="13"/>
        <v>20.36</v>
      </c>
      <c r="EA6" s="36">
        <f t="shared" si="13"/>
        <v>22.41</v>
      </c>
      <c r="EB6" s="36">
        <f t="shared" si="13"/>
        <v>23.68</v>
      </c>
      <c r="EC6" s="35" t="str">
        <f>IF(EC7="","",IF(EC7="-","【-】","【"&amp;SUBSTITUTE(TEXT(EC7,"#,##0.00"),"-","△")&amp;"】"))</f>
        <v>【20.63】</v>
      </c>
      <c r="ED6" s="36">
        <f>IF(ED7="",NA(),ED7)</f>
        <v>0.37</v>
      </c>
      <c r="EE6" s="36">
        <f t="shared" ref="EE6:EM6" si="14">IF(EE7="",NA(),EE7)</f>
        <v>0.4</v>
      </c>
      <c r="EF6" s="36">
        <f t="shared" si="14"/>
        <v>0.5</v>
      </c>
      <c r="EG6" s="36">
        <f t="shared" si="14"/>
        <v>0.49</v>
      </c>
      <c r="EH6" s="36">
        <f t="shared" si="14"/>
        <v>0.31</v>
      </c>
      <c r="EI6" s="36">
        <f t="shared" si="14"/>
        <v>0.73</v>
      </c>
      <c r="EJ6" s="36">
        <f t="shared" si="14"/>
        <v>0.74</v>
      </c>
      <c r="EK6" s="36">
        <f t="shared" si="14"/>
        <v>0.75</v>
      </c>
      <c r="EL6" s="36">
        <f t="shared" si="14"/>
        <v>0.73</v>
      </c>
      <c r="EM6" s="36">
        <f t="shared" si="14"/>
        <v>0.79</v>
      </c>
      <c r="EN6" s="35" t="str">
        <f>IF(EN7="","",IF(EN7="-","【-】","【"&amp;SUBSTITUTE(TEXT(EN7,"#,##0.00"),"-","△")&amp;"】"))</f>
        <v>【0.69】</v>
      </c>
    </row>
    <row r="7" spans="1:144" s="37" customFormat="1" x14ac:dyDescent="0.15">
      <c r="A7" s="29"/>
      <c r="B7" s="38">
        <v>2020</v>
      </c>
      <c r="C7" s="38">
        <v>72036</v>
      </c>
      <c r="D7" s="38">
        <v>46</v>
      </c>
      <c r="E7" s="38">
        <v>1</v>
      </c>
      <c r="F7" s="38">
        <v>0</v>
      </c>
      <c r="G7" s="38">
        <v>1</v>
      </c>
      <c r="H7" s="38" t="s">
        <v>92</v>
      </c>
      <c r="I7" s="38" t="s">
        <v>93</v>
      </c>
      <c r="J7" s="38" t="s">
        <v>94</v>
      </c>
      <c r="K7" s="38" t="s">
        <v>95</v>
      </c>
      <c r="L7" s="38" t="s">
        <v>96</v>
      </c>
      <c r="M7" s="38" t="s">
        <v>97</v>
      </c>
      <c r="N7" s="39" t="s">
        <v>98</v>
      </c>
      <c r="O7" s="39">
        <v>85.74</v>
      </c>
      <c r="P7" s="39">
        <v>98.96</v>
      </c>
      <c r="Q7" s="39">
        <v>3212</v>
      </c>
      <c r="R7" s="39">
        <v>321394</v>
      </c>
      <c r="S7" s="39">
        <v>757.2</v>
      </c>
      <c r="T7" s="39">
        <v>424.45</v>
      </c>
      <c r="U7" s="39">
        <v>317067</v>
      </c>
      <c r="V7" s="39">
        <v>283.58</v>
      </c>
      <c r="W7" s="39">
        <v>1118.0899999999999</v>
      </c>
      <c r="X7" s="39">
        <v>126.08</v>
      </c>
      <c r="Y7" s="39">
        <v>120.64</v>
      </c>
      <c r="Z7" s="39">
        <v>120.77</v>
      </c>
      <c r="AA7" s="39">
        <v>121.5</v>
      </c>
      <c r="AB7" s="39">
        <v>129.78</v>
      </c>
      <c r="AC7" s="39">
        <v>117.25</v>
      </c>
      <c r="AD7" s="39">
        <v>116.77</v>
      </c>
      <c r="AE7" s="39">
        <v>115.41</v>
      </c>
      <c r="AF7" s="39">
        <v>113.57</v>
      </c>
      <c r="AG7" s="39">
        <v>112.59</v>
      </c>
      <c r="AH7" s="39">
        <v>110.27</v>
      </c>
      <c r="AI7" s="39">
        <v>0</v>
      </c>
      <c r="AJ7" s="39">
        <v>0</v>
      </c>
      <c r="AK7" s="39">
        <v>0</v>
      </c>
      <c r="AL7" s="39">
        <v>0</v>
      </c>
      <c r="AM7" s="39">
        <v>0</v>
      </c>
      <c r="AN7" s="39">
        <v>0</v>
      </c>
      <c r="AO7" s="39">
        <v>0</v>
      </c>
      <c r="AP7" s="39">
        <v>0</v>
      </c>
      <c r="AQ7" s="39">
        <v>0</v>
      </c>
      <c r="AR7" s="39">
        <v>0</v>
      </c>
      <c r="AS7" s="39">
        <v>1.1499999999999999</v>
      </c>
      <c r="AT7" s="39">
        <v>355.28</v>
      </c>
      <c r="AU7" s="39">
        <v>442.96</v>
      </c>
      <c r="AV7" s="39">
        <v>421.53</v>
      </c>
      <c r="AW7" s="39">
        <v>523.72</v>
      </c>
      <c r="AX7" s="39">
        <v>515.57000000000005</v>
      </c>
      <c r="AY7" s="39">
        <v>249.08</v>
      </c>
      <c r="AZ7" s="39">
        <v>254.05</v>
      </c>
      <c r="BA7" s="39">
        <v>258.22000000000003</v>
      </c>
      <c r="BB7" s="39">
        <v>250.03</v>
      </c>
      <c r="BC7" s="39">
        <v>239.45</v>
      </c>
      <c r="BD7" s="39">
        <v>260.31</v>
      </c>
      <c r="BE7" s="39">
        <v>160.22</v>
      </c>
      <c r="BF7" s="39">
        <v>148.85</v>
      </c>
      <c r="BG7" s="39">
        <v>135.19999999999999</v>
      </c>
      <c r="BH7" s="39">
        <v>125.89</v>
      </c>
      <c r="BI7" s="39">
        <v>114.86</v>
      </c>
      <c r="BJ7" s="39">
        <v>266.66000000000003</v>
      </c>
      <c r="BK7" s="39">
        <v>258.63</v>
      </c>
      <c r="BL7" s="39">
        <v>255.12</v>
      </c>
      <c r="BM7" s="39">
        <v>254.19</v>
      </c>
      <c r="BN7" s="39">
        <v>259.56</v>
      </c>
      <c r="BO7" s="39">
        <v>275.67</v>
      </c>
      <c r="BP7" s="39">
        <v>118.08</v>
      </c>
      <c r="BQ7" s="39">
        <v>114.07</v>
      </c>
      <c r="BR7" s="39">
        <v>115</v>
      </c>
      <c r="BS7" s="39">
        <v>116.31</v>
      </c>
      <c r="BT7" s="39">
        <v>124.86</v>
      </c>
      <c r="BU7" s="39">
        <v>110.87</v>
      </c>
      <c r="BV7" s="39">
        <v>110.3</v>
      </c>
      <c r="BW7" s="39">
        <v>109.12</v>
      </c>
      <c r="BX7" s="39">
        <v>107.42</v>
      </c>
      <c r="BY7" s="39">
        <v>105.07</v>
      </c>
      <c r="BZ7" s="39">
        <v>100.05</v>
      </c>
      <c r="CA7" s="39">
        <v>176.47</v>
      </c>
      <c r="CB7" s="39">
        <v>177.8</v>
      </c>
      <c r="CC7" s="39">
        <v>176.33</v>
      </c>
      <c r="CD7" s="39">
        <v>174.57</v>
      </c>
      <c r="CE7" s="39">
        <v>161.54</v>
      </c>
      <c r="CF7" s="39">
        <v>150.54</v>
      </c>
      <c r="CG7" s="39">
        <v>151.85</v>
      </c>
      <c r="CH7" s="39">
        <v>153.88</v>
      </c>
      <c r="CI7" s="39">
        <v>157.19</v>
      </c>
      <c r="CJ7" s="39">
        <v>153.71</v>
      </c>
      <c r="CK7" s="39">
        <v>166.4</v>
      </c>
      <c r="CL7" s="39">
        <v>62.61</v>
      </c>
      <c r="CM7" s="39">
        <v>63.13</v>
      </c>
      <c r="CN7" s="39">
        <v>62.76</v>
      </c>
      <c r="CO7" s="39">
        <v>63.03</v>
      </c>
      <c r="CP7" s="39">
        <v>64.08</v>
      </c>
      <c r="CQ7" s="39">
        <v>63.18</v>
      </c>
      <c r="CR7" s="39">
        <v>63.54</v>
      </c>
      <c r="CS7" s="39">
        <v>63.53</v>
      </c>
      <c r="CT7" s="39">
        <v>63.16</v>
      </c>
      <c r="CU7" s="39">
        <v>64.41</v>
      </c>
      <c r="CV7" s="39">
        <v>60.69</v>
      </c>
      <c r="CW7" s="39">
        <v>92.08</v>
      </c>
      <c r="CX7" s="39">
        <v>91.47</v>
      </c>
      <c r="CY7" s="39">
        <v>91.87</v>
      </c>
      <c r="CZ7" s="39">
        <v>89.98</v>
      </c>
      <c r="DA7" s="39">
        <v>89.54</v>
      </c>
      <c r="DB7" s="39">
        <v>91.6</v>
      </c>
      <c r="DC7" s="39">
        <v>91.48</v>
      </c>
      <c r="DD7" s="39">
        <v>91.58</v>
      </c>
      <c r="DE7" s="39">
        <v>91.48</v>
      </c>
      <c r="DF7" s="39">
        <v>91.64</v>
      </c>
      <c r="DG7" s="39">
        <v>89.82</v>
      </c>
      <c r="DH7" s="39">
        <v>53.69</v>
      </c>
      <c r="DI7" s="39">
        <v>53.99</v>
      </c>
      <c r="DJ7" s="39">
        <v>54.88</v>
      </c>
      <c r="DK7" s="39">
        <v>54.69</v>
      </c>
      <c r="DL7" s="39">
        <v>55.76</v>
      </c>
      <c r="DM7" s="39">
        <v>49.1</v>
      </c>
      <c r="DN7" s="39">
        <v>49.66</v>
      </c>
      <c r="DO7" s="39">
        <v>50.41</v>
      </c>
      <c r="DP7" s="39">
        <v>51.13</v>
      </c>
      <c r="DQ7" s="39">
        <v>51.62</v>
      </c>
      <c r="DR7" s="39">
        <v>50.19</v>
      </c>
      <c r="DS7" s="39">
        <v>16.260000000000002</v>
      </c>
      <c r="DT7" s="39">
        <v>18.350000000000001</v>
      </c>
      <c r="DU7" s="39">
        <v>22.26</v>
      </c>
      <c r="DV7" s="39">
        <v>27.42</v>
      </c>
      <c r="DW7" s="39">
        <v>29.5</v>
      </c>
      <c r="DX7" s="39">
        <v>17.420000000000002</v>
      </c>
      <c r="DY7" s="39">
        <v>18.940000000000001</v>
      </c>
      <c r="DZ7" s="39">
        <v>20.36</v>
      </c>
      <c r="EA7" s="39">
        <v>22.41</v>
      </c>
      <c r="EB7" s="39">
        <v>23.68</v>
      </c>
      <c r="EC7" s="39">
        <v>20.63</v>
      </c>
      <c r="ED7" s="39">
        <v>0.37</v>
      </c>
      <c r="EE7" s="39">
        <v>0.4</v>
      </c>
      <c r="EF7" s="39">
        <v>0.5</v>
      </c>
      <c r="EG7" s="39">
        <v>0.49</v>
      </c>
      <c r="EH7" s="39">
        <v>0.31</v>
      </c>
      <c r="EI7" s="39">
        <v>0.73</v>
      </c>
      <c r="EJ7" s="39">
        <v>0.74</v>
      </c>
      <c r="EK7" s="39">
        <v>0.75</v>
      </c>
      <c r="EL7" s="39">
        <v>0.73</v>
      </c>
      <c r="EM7" s="39">
        <v>0.79</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104</v>
      </c>
    </row>
    <row r="12" spans="1:144" x14ac:dyDescent="0.15">
      <c r="B12">
        <v>1</v>
      </c>
      <c r="C12">
        <v>1</v>
      </c>
      <c r="D12">
        <v>1</v>
      </c>
      <c r="E12">
        <v>1</v>
      </c>
      <c r="F12">
        <v>2</v>
      </c>
      <c r="G12" t="s">
        <v>105</v>
      </c>
    </row>
    <row r="13" spans="1:144" x14ac:dyDescent="0.15">
      <c r="B13" t="s">
        <v>106</v>
      </c>
      <c r="C13" t="s">
        <v>107</v>
      </c>
      <c r="D13" t="s">
        <v>106</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生田　晶教</cp:lastModifiedBy>
  <cp:lastPrinted>2022-01-24T22:49:31Z</cp:lastPrinted>
  <dcterms:created xsi:type="dcterms:W3CDTF">2021-12-03T06:44:28Z</dcterms:created>
  <dcterms:modified xsi:type="dcterms:W3CDTF">2022-01-26T07:13:09Z</dcterms:modified>
  <cp:category/>
</cp:coreProperties>
</file>