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L025\Desktop\経営比較分析表\"/>
    </mc:Choice>
  </mc:AlternateContent>
  <workbookProtection workbookAlgorithmName="SHA-512" workbookHashValue="MCpCju07ztcx8/+wONUs2UqiSkpD7soi/GdeAkaDehzLYbovki+8ETU/c/hDLJv9B3GOYVevIAGX2bBchGYKJA==" workbookSaltValue="R7xpowRv1VwePKE6QAwjW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<sst xmlns="http://schemas.openxmlformats.org/spreadsheetml/2006/main" count="236" uniqueCount="120">
  <si>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</si>
  <si>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</si>
  <si>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</si>
  <si>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</si>
  <si>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</si>
  <si>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</si>
  <si>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</si>
  <si>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</si>
  <si>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</si>
  <si>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</si>
  <si>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</si>
  <si>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</si>
  <si>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</si>
  <si>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</si>
  <si>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</si>
  <si>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</si>
  <si>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</si>
  <si>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</si>
  <si>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</si>
  <si>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</si>
  <si>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</si>
  <si>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</si>
  <si>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</si>
  <si>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</si>
  <si>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</si>
  <si>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</si>
  <si>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</si>
  <si>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</si>
  <si>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</si>
  <si>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</si>
  <si>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</si>
  <si>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</si>
  <si>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</si>
  <si>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</si>
  <si>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</si>
  <si>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</si>
  <si>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</si>
  <si>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</si>
  <si>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</si>
  <si>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</si>
  <si>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</si>
  <si>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</si>
  <si>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</si>
  <si>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</si>
  <si>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</si>
  <si>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</si>
  <si>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</si>
  <si>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</si>
  <si>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</si>
  <si>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</si>
  <si>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</si>
  <si>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</si>
  <si>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</si>
  <si>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</si>
  <si>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</si>
  <si>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</si>
  <si>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</si>
  <si>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</si>
  <si>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</si>
  <si>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</si>
  <si>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</si>
  <si>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</si>
  <si>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</si>
  <si>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</si>
  <si>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</si>
  <si>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</si>
  <si>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</si>
  <si>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</si>
  <si>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</si>
  <si>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</si>
  <si>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</si>
  <si>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</si>
  <si>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</si>
  <si>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</si>
  <si>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</si>
  <si>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</si>
  <si>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</si>
  <si>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</si>
  <si>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</si>
  <si>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</si>
  <si>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</si>
  <si>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</si>
  <si>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</si>
  <si>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</si>
  <si>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</si>
  <si>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</si>
  <si>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</si>
  <si>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</si>
  <si>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</si>
  <si>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</si>
  <si>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</si>
  <si>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</si>
  <si>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</si>
  <si>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</si>
  <si>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</si>
  <si>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</si>
  <si>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</si>
  <si>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</si>
  <si>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</si>
  <si>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</si>
  <si>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</si>
  <si>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</si>
  <si>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</si>
  <si>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</si>
  <si>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</si>
  <si>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</si>
  <si>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</si>
  <si>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</si>
  <si>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</si>
  <si>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</si>
  <si>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</si>
  <si>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</si>
  <si>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</si>
  <si>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</si>
  <si>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</si>
  <si>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</si>
  <si>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</si>
  <si>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今後、施設・管渠等と老朽化はさらに深刻になると予想される。効率的な施設の維持管理・運営を視野に入れ、経営状況が長期的に改善されるよう、努力していきたい。</t>
    <phoneticPr fontId="4"/>
  </si>
  <si>
    <t>下水道供用開始から10年を超え、管渠も老朽化が進んできているが、改善に係る費用が莫大な物となると予想される。今年度は危機の故障も確認されているため、経営の健全化・効率化に併せて、優先順位を定めて順次改善していきたい。</t>
    <phoneticPr fontId="4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</si>
  <si>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況である。しかし、収益比率、経費回収率ともに100％を下回り、汚水処理原価は上昇の傾向にあるという非常に厳しい状態である。今後、下水道事業を健全に運営していくためにも、将来の事業継続に向けて、対策・改善を図っ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</si>
</sst>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9-45CF-B20B-4CCB72F03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 formatCode="#,##0.00;&quot;△&quot;#,##0.00">
                  <c:v>0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9-45CF-B20B-4CCB72F03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92.68</c:v>
                </c:pt>
                <c:pt idx="2" formatCode="#,##0.00;&quot;△&quot;#,##0.00">
                  <c:v>0</c:v>
                </c:pt>
                <c:pt idx="3">
                  <c:v>90.85</c:v>
                </c:pt>
                <c:pt idx="4">
                  <c:v>80.489999999999995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E-4643-8FB7-27ED36B9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42.84</c:v>
                </c:pt>
                <c:pt idx="2">
                  <c:v>40.93</c:v>
                </c:pt>
                <c:pt idx="3">
                  <c:v>43.38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E-4643-8FB7-27ED36B9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84.75</c:v>
                </c:pt>
                <c:pt idx="1">
                  <c:v>88.32</c:v>
                </c:pt>
                <c:pt idx="2">
                  <c:v>84.45</c:v>
                </c:pt>
                <c:pt idx="3">
                  <c:v>84.69</c:v>
                </c:pt>
                <c:pt idx="4">
                  <c:v>82.69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B-413D-8DE8-99283753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69.67</c:v>
                </c:pt>
                <c:pt idx="1">
                  <c:v>66.3</c:v>
                </c:pt>
                <c:pt idx="2">
                  <c:v>62.73</c:v>
                </c:pt>
                <c:pt idx="3">
                  <c:v>62.02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B-413D-8DE8-99283753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65.709999999999994</c:v>
                </c:pt>
                <c:pt idx="1">
                  <c:v>48.16</c:v>
                </c:pt>
                <c:pt idx="2">
                  <c:v>55.33</c:v>
                </c:pt>
                <c:pt idx="3">
                  <c:v>42.78</c:v>
                </c:pt>
                <c:pt idx="4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C-45D6-B9B5-72782BA7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C-45D6-B9B5-72782BA7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2-4346-BA7C-EE1561C1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2-4346-BA7C-EE1561C1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7-43F1-8BA6-4ADD17E8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7-43F1-8BA6-4ADD17E8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D-4A19-B594-BA9E28ED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D-4A19-B594-BA9E28ED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5-44F2-8FDC-3ACD9D92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5-44F2-8FDC-3ACD9D92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6841</c:v>
                </c:pt>
                <c:pt idx="1">
                  <c:v>3084.91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1-43BB-B27A-7679BE84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979.89</c:v>
                </c:pt>
                <c:pt idx="1">
                  <c:v>1051.43</c:v>
                </c:pt>
                <c:pt idx="2">
                  <c:v>982.29</c:v>
                </c:pt>
                <c:pt idx="3">
                  <c:v>713.28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3BB-B27A-7679BE84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16.54</c:v>
                </c:pt>
                <c:pt idx="1">
                  <c:v>32.06</c:v>
                </c:pt>
                <c:pt idx="2">
                  <c:v>21.83</c:v>
                </c:pt>
                <c:pt idx="3">
                  <c:v>36.450000000000003</c:v>
                </c:pt>
                <c:pt idx="4">
                  <c:v>38.51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0-4D0C-B94D-50E2A2D1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41.34</c:v>
                </c:pt>
                <c:pt idx="1">
                  <c:v>40.06</c:v>
                </c:pt>
                <c:pt idx="2">
                  <c:v>41.25</c:v>
                </c:pt>
                <c:pt idx="3">
                  <c:v>40.75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0-4D0C-B94D-50E2A2D1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1145.3599999999999</c:v>
                </c:pt>
                <c:pt idx="1">
                  <c:v>652.04</c:v>
                </c:pt>
                <c:pt idx="2">
                  <c:v>903.08</c:v>
                </c:pt>
                <c:pt idx="3">
                  <c:v>538.4</c:v>
                </c:pt>
                <c:pt idx="4">
                  <c:v>520.76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9-4DED-83BD-A8D0C4833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357.49</c:v>
                </c:pt>
                <c:pt idx="1">
                  <c:v>355.22</c:v>
                </c:pt>
                <c:pt idx="2">
                  <c:v>334.48</c:v>
                </c:pt>
                <c:pt idx="3">
                  <c:v>311.70999999999998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9-4DED-83BD-A8D0C4833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1244</v>
      </c>
      <c r="AM8" s="69"/>
      <c r="AN8" s="69"/>
      <c r="AO8" s="69"/>
      <c r="AP8" s="69"/>
      <c r="AQ8" s="69"/>
      <c r="AR8" s="69"/>
      <c r="AS8" s="69"/>
      <c r="AT8" s="68">
        <f>データ!T6</f>
        <v>209.46</v>
      </c>
      <c r="AU8" s="68"/>
      <c r="AV8" s="68"/>
      <c r="AW8" s="68"/>
      <c r="AX8" s="68"/>
      <c r="AY8" s="68"/>
      <c r="AZ8" s="68"/>
      <c r="BA8" s="68"/>
      <c r="BB8" s="68">
        <f>データ!U6</f>
        <v>5.94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31.31</v>
      </c>
      <c r="Q10" s="68"/>
      <c r="R10" s="68"/>
      <c r="S10" s="68"/>
      <c r="T10" s="68"/>
      <c r="U10" s="68"/>
      <c r="V10" s="68"/>
      <c r="W10" s="68">
        <f>データ!Q6</f>
        <v>63.58</v>
      </c>
      <c r="X10" s="68"/>
      <c r="Y10" s="68"/>
      <c r="Z10" s="68"/>
      <c r="AA10" s="68"/>
      <c r="AB10" s="68"/>
      <c r="AC10" s="68"/>
      <c r="AD10" s="69">
        <f>データ!R6</f>
        <v>3300</v>
      </c>
      <c r="AE10" s="69"/>
      <c r="AF10" s="69"/>
      <c r="AG10" s="69"/>
      <c r="AH10" s="69"/>
      <c r="AI10" s="69"/>
      <c r="AJ10" s="69"/>
      <c r="AK10" s="2"/>
      <c r="AL10" s="69">
        <f>データ!V6</f>
        <v>387</v>
      </c>
      <c r="AM10" s="69"/>
      <c r="AN10" s="69"/>
      <c r="AO10" s="69"/>
      <c r="AP10" s="69"/>
      <c r="AQ10" s="69"/>
      <c r="AR10" s="69"/>
      <c r="AS10" s="69"/>
      <c r="AT10" s="68">
        <f>データ!W6</f>
        <v>0.79</v>
      </c>
      <c r="AU10" s="68"/>
      <c r="AV10" s="68"/>
      <c r="AW10" s="68"/>
      <c r="AX10" s="68"/>
      <c r="AY10" s="68"/>
      <c r="AZ10" s="68"/>
      <c r="BA10" s="68"/>
      <c r="BB10" s="68">
        <f>データ!X6</f>
        <v>489.87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119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43</v>
      </c>
      <c r="N86" s="26" t="s">
        <v>45</v>
      </c>
      <c r="O86" s="26" t="str">
        <f>データ!EO6</f>
        <v>【0.02】</v>
      </c>
    </row>
  </sheetData>
  <sheetProtection algorithmName="SHA-512" hashValue="+ncyqpIWRZ9LAG7mlLX5JtgicuQyjUuC5QU8eJo6KWVhSS7jp4BaEoA7vpSxhJFcjfgLdFwrwOGf0QblmRQXjQ==" saltValue="Ep69DGTGzjvAGp5OakW2w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74462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31.31</v>
      </c>
      <c r="Q6" s="34">
        <f t="shared" si="3"/>
        <v>63.58</v>
      </c>
      <c r="R6" s="34">
        <f t="shared" si="3"/>
        <v>3300</v>
      </c>
      <c r="S6" s="34">
        <f t="shared" si="3"/>
        <v>1244</v>
      </c>
      <c r="T6" s="34">
        <f t="shared" si="3"/>
        <v>209.46</v>
      </c>
      <c r="U6" s="34">
        <f t="shared" si="3"/>
        <v>5.94</v>
      </c>
      <c r="V6" s="34">
        <f t="shared" si="3"/>
        <v>387</v>
      </c>
      <c r="W6" s="34">
        <f t="shared" si="3"/>
        <v>0.79</v>
      </c>
      <c r="X6" s="34">
        <f t="shared" si="3"/>
        <v>489.87</v>
      </c>
      <c r="Y6" s="35">
        <f>IF(Y7="",NA(),Y7)</f>
        <v>65.709999999999994</v>
      </c>
      <c r="Z6" s="35">
        <f t="shared" ref="Z6:AH6" si="4">IF(Z7="",NA(),Z7)</f>
        <v>48.16</v>
      </c>
      <c r="AA6" s="35">
        <f t="shared" si="4"/>
        <v>55.33</v>
      </c>
      <c r="AB6" s="35">
        <f t="shared" si="4"/>
        <v>42.78</v>
      </c>
      <c r="AC6" s="35">
        <f t="shared" si="4"/>
        <v>44.7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6841</v>
      </c>
      <c r="BG6" s="35">
        <f t="shared" ref="BG6:BO6" si="7">IF(BG7="",NA(),BG7)</f>
        <v>3084.91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979.89</v>
      </c>
      <c r="BL6" s="35">
        <f t="shared" si="7"/>
        <v>1051.43</v>
      </c>
      <c r="BM6" s="35">
        <f t="shared" si="7"/>
        <v>982.29</v>
      </c>
      <c r="BN6" s="35">
        <f t="shared" si="7"/>
        <v>713.28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16.54</v>
      </c>
      <c r="BR6" s="35">
        <f t="shared" ref="BR6:BZ6" si="8">IF(BR7="",NA(),BR7)</f>
        <v>32.06</v>
      </c>
      <c r="BS6" s="35">
        <f t="shared" si="8"/>
        <v>21.83</v>
      </c>
      <c r="BT6" s="35">
        <f t="shared" si="8"/>
        <v>36.450000000000003</v>
      </c>
      <c r="BU6" s="35">
        <f t="shared" si="8"/>
        <v>38.51</v>
      </c>
      <c r="BV6" s="35">
        <f t="shared" si="8"/>
        <v>41.34</v>
      </c>
      <c r="BW6" s="35">
        <f t="shared" si="8"/>
        <v>40.06</v>
      </c>
      <c r="BX6" s="35">
        <f t="shared" si="8"/>
        <v>41.25</v>
      </c>
      <c r="BY6" s="35">
        <f t="shared" si="8"/>
        <v>40.75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1145.3599999999999</v>
      </c>
      <c r="CC6" s="35">
        <f t="shared" ref="CC6:CK6" si="9">IF(CC7="",NA(),CC7)</f>
        <v>652.04</v>
      </c>
      <c r="CD6" s="35">
        <f t="shared" si="9"/>
        <v>903.08</v>
      </c>
      <c r="CE6" s="35">
        <f t="shared" si="9"/>
        <v>538.4</v>
      </c>
      <c r="CF6" s="35">
        <f t="shared" si="9"/>
        <v>520.76</v>
      </c>
      <c r="CG6" s="35">
        <f t="shared" si="9"/>
        <v>357.49</v>
      </c>
      <c r="CH6" s="35">
        <f t="shared" si="9"/>
        <v>355.22</v>
      </c>
      <c r="CI6" s="35">
        <f t="shared" si="9"/>
        <v>334.48</v>
      </c>
      <c r="CJ6" s="35">
        <f t="shared" si="9"/>
        <v>311.70999999999998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4">
        <f>IF(CM7="",NA(),CM7)</f>
        <v>0</v>
      </c>
      <c r="CN6" s="35">
        <f t="shared" ref="CN6:CV6" si="10">IF(CN7="",NA(),CN7)</f>
        <v>92.68</v>
      </c>
      <c r="CO6" s="34">
        <f t="shared" si="10"/>
        <v>0</v>
      </c>
      <c r="CP6" s="35">
        <f t="shared" si="10"/>
        <v>90.85</v>
      </c>
      <c r="CQ6" s="35">
        <f t="shared" si="10"/>
        <v>80.489999999999995</v>
      </c>
      <c r="CR6" s="35">
        <f t="shared" si="10"/>
        <v>44.69</v>
      </c>
      <c r="CS6" s="35">
        <f t="shared" si="10"/>
        <v>42.84</v>
      </c>
      <c r="CT6" s="35">
        <f t="shared" si="10"/>
        <v>40.93</v>
      </c>
      <c r="CU6" s="35">
        <f t="shared" si="10"/>
        <v>43.38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84.75</v>
      </c>
      <c r="CY6" s="35">
        <f t="shared" ref="CY6:DG6" si="11">IF(CY7="",NA(),CY7)</f>
        <v>88.32</v>
      </c>
      <c r="CZ6" s="35">
        <f t="shared" si="11"/>
        <v>84.45</v>
      </c>
      <c r="DA6" s="35">
        <f t="shared" si="11"/>
        <v>84.69</v>
      </c>
      <c r="DB6" s="35">
        <f t="shared" si="11"/>
        <v>82.69</v>
      </c>
      <c r="DC6" s="35">
        <f t="shared" si="11"/>
        <v>69.67</v>
      </c>
      <c r="DD6" s="35">
        <f t="shared" si="11"/>
        <v>66.3</v>
      </c>
      <c r="DE6" s="35">
        <f t="shared" si="11"/>
        <v>62.73</v>
      </c>
      <c r="DF6" s="35">
        <f t="shared" si="11"/>
        <v>62.02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0.03</v>
      </c>
      <c r="EL6" s="34">
        <f t="shared" si="14"/>
        <v>0</v>
      </c>
      <c r="EM6" s="35">
        <f t="shared" si="14"/>
        <v>0.04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74462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31.31</v>
      </c>
      <c r="Q7" s="38">
        <v>63.58</v>
      </c>
      <c r="R7" s="38">
        <v>3300</v>
      </c>
      <c r="S7" s="38">
        <v>1244</v>
      </c>
      <c r="T7" s="38">
        <v>209.46</v>
      </c>
      <c r="U7" s="38">
        <v>5.94</v>
      </c>
      <c r="V7" s="38">
        <v>387</v>
      </c>
      <c r="W7" s="38">
        <v>0.79</v>
      </c>
      <c r="X7" s="38">
        <v>489.87</v>
      </c>
      <c r="Y7" s="38">
        <v>65.709999999999994</v>
      </c>
      <c r="Z7" s="38">
        <v>48.16</v>
      </c>
      <c r="AA7" s="38">
        <v>55.33</v>
      </c>
      <c r="AB7" s="38">
        <v>42.78</v>
      </c>
      <c r="AC7" s="38">
        <v>44.7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6841</v>
      </c>
      <c r="BG7" s="38">
        <v>3084.91</v>
      </c>
      <c r="BH7" s="38">
        <v>0</v>
      </c>
      <c r="BI7" s="38">
        <v>0</v>
      </c>
      <c r="BJ7" s="38">
        <v>0</v>
      </c>
      <c r="BK7" s="38">
        <v>979.89</v>
      </c>
      <c r="BL7" s="38">
        <v>1051.43</v>
      </c>
      <c r="BM7" s="38">
        <v>982.29</v>
      </c>
      <c r="BN7" s="38">
        <v>713.28</v>
      </c>
      <c r="BO7" s="38">
        <v>826.83</v>
      </c>
      <c r="BP7" s="38">
        <v>765.47</v>
      </c>
      <c r="BQ7" s="38">
        <v>16.54</v>
      </c>
      <c r="BR7" s="38">
        <v>32.06</v>
      </c>
      <c r="BS7" s="38">
        <v>21.83</v>
      </c>
      <c r="BT7" s="38">
        <v>36.450000000000003</v>
      </c>
      <c r="BU7" s="38">
        <v>38.51</v>
      </c>
      <c r="BV7" s="38">
        <v>41.34</v>
      </c>
      <c r="BW7" s="38">
        <v>40.06</v>
      </c>
      <c r="BX7" s="38">
        <v>41.25</v>
      </c>
      <c r="BY7" s="38">
        <v>40.75</v>
      </c>
      <c r="BZ7" s="38">
        <v>57.31</v>
      </c>
      <c r="CA7" s="38">
        <v>59.59</v>
      </c>
      <c r="CB7" s="38">
        <v>1145.3599999999999</v>
      </c>
      <c r="CC7" s="38">
        <v>652.04</v>
      </c>
      <c r="CD7" s="38">
        <v>903.08</v>
      </c>
      <c r="CE7" s="38">
        <v>538.4</v>
      </c>
      <c r="CF7" s="38">
        <v>520.76</v>
      </c>
      <c r="CG7" s="38">
        <v>357.49</v>
      </c>
      <c r="CH7" s="38">
        <v>355.22</v>
      </c>
      <c r="CI7" s="38">
        <v>334.48</v>
      </c>
      <c r="CJ7" s="38">
        <v>311.70999999999998</v>
      </c>
      <c r="CK7" s="38">
        <v>273.52</v>
      </c>
      <c r="CL7" s="38">
        <v>257.86</v>
      </c>
      <c r="CM7" s="38">
        <v>0</v>
      </c>
      <c r="CN7" s="38">
        <v>92.68</v>
      </c>
      <c r="CO7" s="38">
        <v>0</v>
      </c>
      <c r="CP7" s="38">
        <v>90.85</v>
      </c>
      <c r="CQ7" s="38">
        <v>80.489999999999995</v>
      </c>
      <c r="CR7" s="38">
        <v>44.69</v>
      </c>
      <c r="CS7" s="38">
        <v>42.84</v>
      </c>
      <c r="CT7" s="38">
        <v>40.93</v>
      </c>
      <c r="CU7" s="38">
        <v>43.38</v>
      </c>
      <c r="CV7" s="38">
        <v>50.14</v>
      </c>
      <c r="CW7" s="38">
        <v>51.3</v>
      </c>
      <c r="CX7" s="38">
        <v>84.75</v>
      </c>
      <c r="CY7" s="38">
        <v>88.32</v>
      </c>
      <c r="CZ7" s="38">
        <v>84.45</v>
      </c>
      <c r="DA7" s="38">
        <v>84.69</v>
      </c>
      <c r="DB7" s="38">
        <v>82.69</v>
      </c>
      <c r="DC7" s="38">
        <v>69.67</v>
      </c>
      <c r="DD7" s="38">
        <v>66.3</v>
      </c>
      <c r="DE7" s="38">
        <v>62.73</v>
      </c>
      <c r="DF7" s="38">
        <v>62.02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0.03</v>
      </c>
      <c r="EL7" s="38">
        <v>0</v>
      </c>
      <c r="EM7" s="38">
        <v>0.04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