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workbookProtection workbookAlgorithmName="SHA-512" workbookHashValue="4cfQv/CQeARlT+V4Z4HnMFyEjx08sCZ0fX1CLHn35W7ue8kdDSpqvt50P29+kYeOdLQ0CWaHOQQ+0nCRb7c8qg==" workbookSaltValue="jJnW9rbkZPcKE+Ip4w5Eeg==" workbookSpinCount="100000" lockStructure="1"/>
  <bookViews>
    <workbookView xWindow="0" yWindow="0" windowWidth="15360" windowHeight="7635"/>
  </bookViews>
  <sheets>
    <sheet name="法非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L85" i="4"/>
  <c r="K85" i="4"/>
  <c r="J85" i="4"/>
  <c r="I85" i="4"/>
  <c r="H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<sst xmlns="http://schemas.openxmlformats.org/spreadsheetml/2006/main" count="233" uniqueCount="119">
  <si>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</si>
  <si>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</si>
  <si>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</si>
  <si>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</si>
  <si>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</si>
  <si>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2">
      <t>カンリ</t>
    </rPh>
    <rPh sb="2" eb="3">
      <t>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</si>
  <si>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</si>
  <si>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</si>
  <si>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</si>
  <si>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</si>
  <si>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</si>
  <si>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</si>
  <si>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</si>
  <si>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</si>
  <si>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</si>
  <si>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</si>
  <si>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</si>
  <si>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</si>
  <si>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</si>
  <si>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</si>
  <si>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</si>
  <si>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</si>
  <si>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</si>
  <si>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</si>
  <si>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</si>
  <si>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</si>
  <si>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</si>
  <si>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</si>
  <si>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</si>
  <si>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</si>
  <si>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</si>
  <si>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</si>
  <si>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</si>
  <si>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</si>
  <si>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</si>
  <si>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</si>
  <si>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</si>
  <si>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</si>
  <si>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</si>
  <si>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</si>
  <si>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</si>
  <si>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</si>
  <si>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</si>
  <si>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</si>
  <si>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</si>
  <si>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</si>
  <si>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</si>
  <si>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</si>
  <si>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</si>
  <si>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</si>
  <si>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</si>
  <si>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</si>
  <si>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</si>
  <si>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</si>
  <si>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</si>
  <si>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</si>
  <si>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</si>
  <si>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</si>
  <si>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</si>
  <si>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</si>
  <si>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</si>
  <si>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</si>
  <si>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</si>
  <si>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</si>
  <si>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</si>
  <si>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</si>
  <si>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</si>
  <si>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</si>
  <si>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</si>
  <si>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</si>
  <si>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</si>
  <si>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</si>
  <si>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</si>
  <si>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管理者の情報</t>
    <rPh sb="0" eb="3">
      <t>カンリシャ</t>
    </rPh>
    <rPh sb="4" eb="6">
      <t>ジョウホウ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</si>
  <si>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</si>
  <si>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</si>
  <si>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</si>
  <si>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</si>
  <si>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</si>
  <si>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</si>
  <si>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</si>
  <si>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</si>
  <si>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</si>
  <si>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</si>
  <si>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</si>
  <si>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</si>
  <si>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</si>
  <si>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</si>
  <si>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</si>
  <si>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</si>
  <si>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</si>
  <si>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</si>
  <si>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</si>
  <si>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</si>
  <si>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</si>
  <si>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</si>
  <si>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昭和村</t>
  </si>
  <si>
    <t>法非適用</t>
  </si>
  <si>
    <t>水道事業</t>
  </si>
  <si>
    <t>簡易水道事業</t>
  </si>
  <si>
    <t>D4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</si>
  <si>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</si>
  <si>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</si>
  <si>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</si>
  <si>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</si>
  <si>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</si>
  <si>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</si>
  <si>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</si>
  <si>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</si>
  <si>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</si>
  <si>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</si>
  <si>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</si>
  <si>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</si>
  <si>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</si>
  <si>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</si>
  <si>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</si>
  <si>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 xml:space="preserve">①収益的収支比率
近年は類似団体の平均を上回っており、経営改善の取り組みの成果が見受けられる。ただし、依然として100％を下回る数値のため、継続した取り組みが求められる。
④企業債残高対給水収益比率
近年は横ばいであるが、施設の老朽化に伴い企業債の増加が見込まれるため、費用の削減等経営改善を図っていく必要がある。
⑤料金回収率
Ｒ１年の料金回収率は、給水原価の増加から平均値を下回っている。給水原価を減少させる取り組みに併せて、給水収益の増加を図る必要がある。
⑥給水原価
近年は平均値を下回ることが多い。理由としては有収水量の減少が考えられる。
⑦施設利用率
近年、平均値を下回る数値で横ばいとなっており、給水人口の減少が影響していると考えられる。施設の統廃合やダウンサイジングなどの検討が必要である。
⑧有収率
近年減少傾向にあり、平均値を下回っている。管路の老朽化から、漏水が発生しているため、対策を講じなければならない。
</t>
    <rPh sb="1" eb="4">
      <t>シュウエキテキ</t>
    </rPh>
    <rPh sb="4" eb="6">
      <t>シュウシ</t>
    </rPh>
    <rPh sb="6" eb="8">
      <t>ヒリツ</t>
    </rPh>
    <rPh sb="9" eb="11">
      <t>キンネン</t>
    </rPh>
    <rPh sb="12" eb="14">
      <t>ルイジ</t>
    </rPh>
    <rPh sb="14" eb="16">
      <t>ダンタイ</t>
    </rPh>
    <rPh sb="17" eb="19">
      <t>ヘイキン</t>
    </rPh>
    <rPh sb="20" eb="22">
      <t>ウワマワ</t>
    </rPh>
    <rPh sb="27" eb="29">
      <t>ケイエイ</t>
    </rPh>
    <rPh sb="29" eb="31">
      <t>カイゼン</t>
    </rPh>
    <rPh sb="32" eb="33">
      <t>ト</t>
    </rPh>
    <rPh sb="34" eb="35">
      <t>ク</t>
    </rPh>
    <rPh sb="37" eb="39">
      <t>セイカ</t>
    </rPh>
    <rPh sb="40" eb="42">
      <t>ミウ</t>
    </rPh>
    <rPh sb="51" eb="53">
      <t>イゼン</t>
    </rPh>
    <rPh sb="61" eb="63">
      <t>シタマワ</t>
    </rPh>
    <rPh sb="64" eb="66">
      <t>スウチ</t>
    </rPh>
    <rPh sb="70" eb="72">
      <t>ケイゾク</t>
    </rPh>
    <rPh sb="74" eb="75">
      <t>ト</t>
    </rPh>
    <rPh sb="76" eb="77">
      <t>ク</t>
    </rPh>
    <rPh sb="79" eb="80">
      <t>モト</t>
    </rPh>
    <rPh sb="87" eb="89">
      <t>キギョウ</t>
    </rPh>
    <rPh sb="89" eb="90">
      <t>サイ</t>
    </rPh>
    <rPh sb="90" eb="92">
      <t>ザンダカ</t>
    </rPh>
    <rPh sb="92" eb="93">
      <t>タイ</t>
    </rPh>
    <rPh sb="93" eb="95">
      <t>キュウスイ</t>
    </rPh>
    <rPh sb="95" eb="97">
      <t>シュウエキ</t>
    </rPh>
    <rPh sb="97" eb="99">
      <t>ヒリツ</t>
    </rPh>
    <rPh sb="100" eb="102">
      <t>キンネン</t>
    </rPh>
    <rPh sb="103" eb="104">
      <t>ヨコ</t>
    </rPh>
    <rPh sb="111" eb="113">
      <t>シセツ</t>
    </rPh>
    <rPh sb="114" eb="117">
      <t>ロウキュウカ</t>
    </rPh>
    <rPh sb="118" eb="119">
      <t>トモナ</t>
    </rPh>
    <rPh sb="120" eb="122">
      <t>キギョウ</t>
    </rPh>
    <rPh sb="122" eb="123">
      <t>サイ</t>
    </rPh>
    <rPh sb="124" eb="126">
      <t>ゾウカ</t>
    </rPh>
    <rPh sb="127" eb="129">
      <t>ミコ</t>
    </rPh>
    <rPh sb="135" eb="137">
      <t>ヒヨウ</t>
    </rPh>
    <rPh sb="138" eb="140">
      <t>サクゲン</t>
    </rPh>
    <rPh sb="140" eb="141">
      <t>トウ</t>
    </rPh>
    <rPh sb="141" eb="143">
      <t>ケイエイ</t>
    </rPh>
    <rPh sb="143" eb="145">
      <t>カイゼン</t>
    </rPh>
    <rPh sb="146" eb="147">
      <t>ハカ</t>
    </rPh>
    <rPh sb="151" eb="153">
      <t>ヒツヨウ</t>
    </rPh>
    <rPh sb="159" eb="161">
      <t>リョウキン</t>
    </rPh>
    <rPh sb="161" eb="163">
      <t>カイシュウ</t>
    </rPh>
    <rPh sb="163" eb="164">
      <t>リツ</t>
    </rPh>
    <rPh sb="167" eb="168">
      <t>ネン</t>
    </rPh>
    <rPh sb="169" eb="171">
      <t>リョウキン</t>
    </rPh>
    <rPh sb="171" eb="173">
      <t>カイシュウ</t>
    </rPh>
    <rPh sb="173" eb="174">
      <t>リツ</t>
    </rPh>
    <rPh sb="176" eb="178">
      <t>キュウスイ</t>
    </rPh>
    <rPh sb="178" eb="180">
      <t>ゲンカ</t>
    </rPh>
    <rPh sb="181" eb="183">
      <t>ゾウカ</t>
    </rPh>
    <rPh sb="185" eb="188">
      <t>ヘイキンチ</t>
    </rPh>
    <rPh sb="189" eb="191">
      <t>シタマワ</t>
    </rPh>
    <rPh sb="196" eb="198">
      <t>キュウスイ</t>
    </rPh>
    <rPh sb="198" eb="200">
      <t>ゲンカ</t>
    </rPh>
    <rPh sb="201" eb="203">
      <t>ゲンショウ</t>
    </rPh>
    <rPh sb="206" eb="207">
      <t>ト</t>
    </rPh>
    <rPh sb="208" eb="209">
      <t>ク</t>
    </rPh>
    <rPh sb="211" eb="212">
      <t>アワ</t>
    </rPh>
    <rPh sb="215" eb="217">
      <t>キュウスイ</t>
    </rPh>
    <rPh sb="217" eb="219">
      <t>シュウエキ</t>
    </rPh>
    <rPh sb="220" eb="222">
      <t>ゾウカ</t>
    </rPh>
    <rPh sb="223" eb="224">
      <t>ハカ</t>
    </rPh>
    <rPh sb="225" eb="227">
      <t>ヒツヨウ</t>
    </rPh>
    <rPh sb="233" eb="235">
      <t>キュウスイ</t>
    </rPh>
    <rPh sb="235" eb="237">
      <t>ゲンカ</t>
    </rPh>
    <rPh sb="238" eb="240">
      <t>キンネン</t>
    </rPh>
    <rPh sb="241" eb="244">
      <t>ヘイキンチ</t>
    </rPh>
    <rPh sb="245" eb="247">
      <t>シタマワ</t>
    </rPh>
    <rPh sb="251" eb="252">
      <t>オオ</t>
    </rPh>
    <rPh sb="254" eb="256">
      <t>リユウ</t>
    </rPh>
    <rPh sb="260" eb="262">
      <t>ユウシュウ</t>
    </rPh>
    <rPh sb="262" eb="264">
      <t>スイリョウ</t>
    </rPh>
    <rPh sb="265" eb="267">
      <t>ゲンショウ</t>
    </rPh>
    <rPh sb="268" eb="269">
      <t>カンガ</t>
    </rPh>
    <rPh sb="276" eb="278">
      <t>シセツ</t>
    </rPh>
    <rPh sb="278" eb="280">
      <t>リヨウ</t>
    </rPh>
    <rPh sb="280" eb="281">
      <t>リツ</t>
    </rPh>
    <rPh sb="282" eb="284">
      <t>キンネン</t>
    </rPh>
    <rPh sb="285" eb="288">
      <t>ヘイキンチ</t>
    </rPh>
    <rPh sb="289" eb="291">
      <t>シタマワ</t>
    </rPh>
    <rPh sb="292" eb="294">
      <t>スウチ</t>
    </rPh>
    <rPh sb="295" eb="296">
      <t>ヨコ</t>
    </rPh>
    <rPh sb="305" eb="307">
      <t>キュウスイ</t>
    </rPh>
    <rPh sb="307" eb="309">
      <t>ジンコウ</t>
    </rPh>
    <rPh sb="310" eb="312">
      <t>ゲンショウ</t>
    </rPh>
    <rPh sb="313" eb="315">
      <t>エイキョウ</t>
    </rPh>
    <rPh sb="320" eb="321">
      <t>カンガ</t>
    </rPh>
    <rPh sb="326" eb="328">
      <t>シセツ</t>
    </rPh>
    <rPh sb="329" eb="332">
      <t>トウハイゴウ</t>
    </rPh>
    <rPh sb="344" eb="346">
      <t>ケントウ</t>
    </rPh>
    <rPh sb="347" eb="349">
      <t>ヒツヨウ</t>
    </rPh>
    <rPh sb="355" eb="358">
      <t>ユウシュウリツ</t>
    </rPh>
    <rPh sb="359" eb="361">
      <t>キンネン</t>
    </rPh>
    <rPh sb="361" eb="363">
      <t>ゲンショウ</t>
    </rPh>
    <rPh sb="363" eb="365">
      <t>ケイコウ</t>
    </rPh>
    <rPh sb="369" eb="372">
      <t>ヘイキンチ</t>
    </rPh>
    <rPh sb="373" eb="375">
      <t>シタマワ</t>
    </rPh>
    <rPh sb="380" eb="382">
      <t>カンロ</t>
    </rPh>
    <rPh sb="383" eb="386">
      <t>ロウキュウカ</t>
    </rPh>
    <rPh sb="389" eb="391">
      <t>ロウスイ</t>
    </rPh>
    <rPh sb="392" eb="394">
      <t>ハッセイ</t>
    </rPh>
    <rPh sb="401" eb="403">
      <t>タイサク</t>
    </rPh>
    <rPh sb="404" eb="405">
      <t>コウ</t>
    </rPh>
    <phoneticPr fontId="4"/>
  </si>
  <si>
    <t>③管路更新率
類似団体の平均に比べて高い数値を維持している。
しかし、敷設後50年を超える管路もあり、老朽化対策は早急に検討が必要である。</t>
    <rPh sb="1" eb="3">
      <t>カンロ</t>
    </rPh>
    <rPh sb="3" eb="5">
      <t>コウシン</t>
    </rPh>
    <rPh sb="5" eb="6">
      <t>リツ</t>
    </rPh>
    <rPh sb="7" eb="9">
      <t>ルイジ</t>
    </rPh>
    <rPh sb="9" eb="11">
      <t>ダンタイ</t>
    </rPh>
    <rPh sb="12" eb="14">
      <t>ヘイキン</t>
    </rPh>
    <rPh sb="15" eb="16">
      <t>クラ</t>
    </rPh>
    <rPh sb="18" eb="19">
      <t>タカ</t>
    </rPh>
    <rPh sb="20" eb="22">
      <t>スウチ</t>
    </rPh>
    <rPh sb="23" eb="25">
      <t>イジ</t>
    </rPh>
    <rPh sb="35" eb="37">
      <t>フセツ</t>
    </rPh>
    <rPh sb="37" eb="38">
      <t>アト</t>
    </rPh>
    <rPh sb="40" eb="41">
      <t>ネン</t>
    </rPh>
    <rPh sb="42" eb="43">
      <t>コ</t>
    </rPh>
    <rPh sb="45" eb="47">
      <t>カンロ</t>
    </rPh>
    <rPh sb="51" eb="54">
      <t>ロウキュウカ</t>
    </rPh>
    <rPh sb="54" eb="56">
      <t>タイサク</t>
    </rPh>
    <rPh sb="57" eb="59">
      <t>サッキュウ</t>
    </rPh>
    <rPh sb="60" eb="62">
      <t>ケントウ</t>
    </rPh>
    <rPh sb="63" eb="65">
      <t>ヒツヨウ</t>
    </rPh>
    <phoneticPr fontId="4"/>
  </si>
  <si>
    <t>経営状況及び施設の現況は、依然として厳しい状況にあり、今後もさらなる深刻化が予想される。計画的な経営改善および対策を検討しなければならない。</t>
    <rPh sb="0" eb="2">
      <t>ケイエイ</t>
    </rPh>
    <rPh sb="2" eb="4">
      <t>ジョウキョウ</t>
    </rPh>
    <rPh sb="4" eb="5">
      <t>オヨ</t>
    </rPh>
    <rPh sb="6" eb="8">
      <t>シセツ</t>
    </rPh>
    <rPh sb="9" eb="11">
      <t>ゲンキョウ</t>
    </rPh>
    <rPh sb="13" eb="15">
      <t>イゼン</t>
    </rPh>
    <rPh sb="18" eb="19">
      <t>キビ</t>
    </rPh>
    <rPh sb="21" eb="23">
      <t>ジョウキョウ</t>
    </rPh>
    <rPh sb="27" eb="29">
      <t>コンゴ</t>
    </rPh>
    <rPh sb="34" eb="37">
      <t>シンコクカ</t>
    </rPh>
    <rPh sb="38" eb="40">
      <t>ヨソウ</t>
    </rPh>
    <rPh sb="44" eb="46">
      <t>ケイカク</t>
    </rPh>
    <rPh sb="46" eb="47">
      <t>テキ</t>
    </rPh>
    <rPh sb="48" eb="50">
      <t>ケイエイ</t>
    </rPh>
    <rPh sb="50" eb="52">
      <t>カイゼン</t>
    </rPh>
    <rPh sb="55" eb="57">
      <t>タイサク</t>
    </rPh>
    <rPh sb="58" eb="60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</si>
</sst>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&quot;H&quot;yy"/>
    <numFmt numFmtId="180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2" xfId="0" applyFill="1" applyBorder="1">
      <alignment vertical="center"/>
    </xf>
    <xf numFmtId="179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13.68</c:v>
                </c:pt>
                <c:pt idx="3" formatCode="#,##0.00;&quot;△&quot;#,##0.00;&quot;-&quot;">
                  <c:v>5.5</c:v>
                </c:pt>
                <c:pt idx="4" formatCode="#,##0.00;&quot;△&quot;#,##0.00;&quot;-&quot;">
                  <c:v>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7-4679-A1DD-8A42163C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3072"/>
        <c:axId val="214084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1.26</c:v>
                </c:pt>
                <c:pt idx="1">
                  <c:v>0.78</c:v>
                </c:pt>
                <c:pt idx="2">
                  <c:v>0.56999999999999995</c:v>
                </c:pt>
                <c:pt idx="3">
                  <c:v>0.62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7-4679-A1DD-8A42163C9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3072"/>
        <c:axId val="214084992"/>
      </c:lineChart>
      <c:dateAx>
        <c:axId val="2140830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992"/>
        <c:crosses val="autoZero"/>
        <c:auto val="1"/>
        <c:lblOffset val="100"/>
        <c:baseTimeUnit val="years"/>
      </c:dateAx>
      <c:valAx>
        <c:axId val="214084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3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40.53</c:v>
                </c:pt>
                <c:pt idx="1">
                  <c:v>41.28</c:v>
                </c:pt>
                <c:pt idx="2">
                  <c:v>26.7</c:v>
                </c:pt>
                <c:pt idx="3">
                  <c:v>44.08</c:v>
                </c:pt>
                <c:pt idx="4">
                  <c:v>40.68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05-4077-B691-0D76A6FBB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21824"/>
        <c:axId val="202232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48.7</c:v>
                </c:pt>
                <c:pt idx="1">
                  <c:v>46.9</c:v>
                </c:pt>
                <c:pt idx="2">
                  <c:v>47.95</c:v>
                </c:pt>
                <c:pt idx="3">
                  <c:v>48.26</c:v>
                </c:pt>
                <c:pt idx="4">
                  <c:v>48.01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5-4077-B691-0D76A6FBB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21824"/>
        <c:axId val="202232192"/>
      </c:lineChart>
      <c:dateAx>
        <c:axId val="20222182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32192"/>
        <c:crosses val="autoZero"/>
        <c:auto val="1"/>
        <c:lblOffset val="100"/>
        <c:baseTimeUnit val="years"/>
      </c:dateAx>
      <c:valAx>
        <c:axId val="202232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21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49.47</c:v>
                </c:pt>
                <c:pt idx="2">
                  <c:v>76.48</c:v>
                </c:pt>
                <c:pt idx="3">
                  <c:v>74</c:v>
                </c:pt>
                <c:pt idx="4">
                  <c:v>65.48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2-4BD6-8BFF-962DD3FC7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74688"/>
        <c:axId val="202276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74.959999999999994</c:v>
                </c:pt>
                <c:pt idx="1">
                  <c:v>74.63</c:v>
                </c:pt>
                <c:pt idx="2">
                  <c:v>74.900000000000006</c:v>
                </c:pt>
                <c:pt idx="3">
                  <c:v>72.72</c:v>
                </c:pt>
                <c:pt idx="4">
                  <c:v>72.75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2-4BD6-8BFF-962DD3FC7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4688"/>
        <c:axId val="202276864"/>
      </c:lineChart>
      <c:dateAx>
        <c:axId val="2022746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76864"/>
        <c:crosses val="autoZero"/>
        <c:auto val="1"/>
        <c:lblOffset val="100"/>
        <c:baseTimeUnit val="years"/>
      </c:dateAx>
      <c:valAx>
        <c:axId val="202276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7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69.38</c:v>
                </c:pt>
                <c:pt idx="1">
                  <c:v>75.53</c:v>
                </c:pt>
                <c:pt idx="2">
                  <c:v>33.86</c:v>
                </c:pt>
                <c:pt idx="3">
                  <c:v>89.01</c:v>
                </c:pt>
                <c:pt idx="4">
                  <c:v>86.04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5-46A6-8F20-81205298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296704"/>
        <c:axId val="21829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72.03</c:v>
                </c:pt>
                <c:pt idx="1">
                  <c:v>72.11</c:v>
                </c:pt>
                <c:pt idx="2">
                  <c:v>74.05</c:v>
                </c:pt>
                <c:pt idx="3">
                  <c:v>73.25</c:v>
                </c:pt>
                <c:pt idx="4">
                  <c:v>75.06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5-46A6-8F20-812052988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296704"/>
        <c:axId val="218299776"/>
      </c:lineChart>
      <c:dateAx>
        <c:axId val="2182967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776"/>
        <c:crosses val="autoZero"/>
        <c:auto val="1"/>
        <c:lblOffset val="100"/>
        <c:baseTimeUnit val="years"/>
      </c:dateAx>
      <c:valAx>
        <c:axId val="21829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8296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D3-457E-9934-D5538FA7A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1728"/>
        <c:axId val="73243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D3-457E-9934-D5538FA7A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1728"/>
        <c:axId val="73243648"/>
      </c:lineChart>
      <c:dateAx>
        <c:axId val="73241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3648"/>
        <c:crosses val="autoZero"/>
        <c:auto val="1"/>
        <c:lblOffset val="100"/>
        <c:baseTimeUnit val="years"/>
      </c:dateAx>
      <c:valAx>
        <c:axId val="73243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1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5-4D77-A201-E9E38EB96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7728"/>
        <c:axId val="7325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5-4D77-A201-E9E38EB96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7728"/>
        <c:axId val="73259648"/>
      </c:lineChart>
      <c:dateAx>
        <c:axId val="7325772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9648"/>
        <c:crosses val="autoZero"/>
        <c:auto val="1"/>
        <c:lblOffset val="100"/>
        <c:baseTimeUnit val="years"/>
      </c:dateAx>
      <c:valAx>
        <c:axId val="7325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7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4-4E62-A814-3A1A4C57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9264"/>
        <c:axId val="73341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4-4E62-A814-3A1A4C57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9264"/>
        <c:axId val="73341184"/>
      </c:lineChart>
      <c:dateAx>
        <c:axId val="733392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1184"/>
        <c:crosses val="autoZero"/>
        <c:auto val="1"/>
        <c:lblOffset val="100"/>
        <c:baseTimeUnit val="years"/>
      </c:dateAx>
      <c:valAx>
        <c:axId val="73341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9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8-4D9B-802E-7E0B616E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9360"/>
        <c:axId val="73361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8-4D9B-802E-7E0B616E2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9360"/>
        <c:axId val="73361280"/>
      </c:lineChart>
      <c:dateAx>
        <c:axId val="733593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1280"/>
        <c:crosses val="autoZero"/>
        <c:auto val="1"/>
        <c:lblOffset val="100"/>
        <c:baseTimeUnit val="years"/>
      </c:dateAx>
      <c:valAx>
        <c:axId val="73361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959.43</c:v>
                </c:pt>
                <c:pt idx="1">
                  <c:v>871.49</c:v>
                </c:pt>
                <c:pt idx="2">
                  <c:v>997.72</c:v>
                </c:pt>
                <c:pt idx="3">
                  <c:v>1009.37</c:v>
                </c:pt>
                <c:pt idx="4">
                  <c:v>997.14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1-42FE-B8E8-02032D754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75104"/>
        <c:axId val="73393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1510.14</c:v>
                </c:pt>
                <c:pt idx="1">
                  <c:v>1595.62</c:v>
                </c:pt>
                <c:pt idx="2">
                  <c:v>1302.33</c:v>
                </c:pt>
                <c:pt idx="3">
                  <c:v>1274.21</c:v>
                </c:pt>
                <c:pt idx="4">
                  <c:v>1183.92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1-42FE-B8E8-02032D754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75104"/>
        <c:axId val="73393664"/>
      </c:lineChart>
      <c:dateAx>
        <c:axId val="7337510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93664"/>
        <c:crosses val="autoZero"/>
        <c:auto val="1"/>
        <c:lblOffset val="100"/>
        <c:baseTimeUnit val="years"/>
      </c:dateAx>
      <c:valAx>
        <c:axId val="73393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75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37.61</c:v>
                </c:pt>
                <c:pt idx="1">
                  <c:v>31.66</c:v>
                </c:pt>
                <c:pt idx="2">
                  <c:v>18.62</c:v>
                </c:pt>
                <c:pt idx="3">
                  <c:v>42.23</c:v>
                </c:pt>
                <c:pt idx="4">
                  <c:v>35.659999999999997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C-49F1-8971-AD10AF758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56896"/>
        <c:axId val="139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22.67</c:v>
                </c:pt>
                <c:pt idx="1">
                  <c:v>37.92</c:v>
                </c:pt>
                <c:pt idx="2">
                  <c:v>40.89</c:v>
                </c:pt>
                <c:pt idx="3">
                  <c:v>41.25</c:v>
                </c:pt>
                <c:pt idx="4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BC-49F1-8971-AD10AF758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6896"/>
        <c:axId val="139875456"/>
      </c:lineChart>
      <c:dateAx>
        <c:axId val="13985689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5456"/>
        <c:crosses val="autoZero"/>
        <c:auto val="1"/>
        <c:lblOffset val="100"/>
        <c:baseTimeUnit val="years"/>
      </c:dateAx>
      <c:valAx>
        <c:axId val="139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56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647.78</c:v>
                </c:pt>
                <c:pt idx="1">
                  <c:v>1048.08</c:v>
                </c:pt>
                <c:pt idx="2">
                  <c:v>1771.99</c:v>
                </c:pt>
                <c:pt idx="3">
                  <c:v>490.33</c:v>
                </c:pt>
                <c:pt idx="4">
                  <c:v>722.37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3-4D19-AB3A-D14E6DF1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9280"/>
        <c:axId val="202195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789.62</c:v>
                </c:pt>
                <c:pt idx="1">
                  <c:v>423.18</c:v>
                </c:pt>
                <c:pt idx="2">
                  <c:v>383.2</c:v>
                </c:pt>
                <c:pt idx="3">
                  <c:v>383.25</c:v>
                </c:pt>
                <c:pt idx="4">
                  <c:v>377.72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3-4D19-AB3A-D14E6DF18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9280"/>
        <c:axId val="202195712"/>
      </c:lineChart>
      <c:dateAx>
        <c:axId val="1398892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195712"/>
        <c:crosses val="autoZero"/>
        <c:auto val="1"/>
        <c:lblOffset val="100"/>
        <c:baseTimeUnit val="years"/>
      </c:dateAx>
      <c:valAx>
        <c:axId val="202195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92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7D72534-C3D3-46FA-A84F-F8D71C5CC06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91A7400-C653-4FDB-9EFC-354BF10106F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【1,084.05】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E3768B1-D82E-4F96-80F0-F5E6085471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7EBEB09-6C4B-40F4-9CFF-232EDECA952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E53A18-466F-4877-9910-905F8B7B2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【300.47】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8BA8BA9-A927-48D0-BA33-39089D1B1D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145F531-B156-43F1-A992-19A833FF85F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G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 x14ac:dyDescent="0.15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 x14ac:dyDescent="0.15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5" t="str">
        <f>データ!H6</f>
        <v>福島県　昭和村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50" t="str">
        <f>データ!$I$6</f>
        <v>法非適用</v>
      </c>
      <c r="C8" s="50"/>
      <c r="D8" s="50"/>
      <c r="E8" s="50"/>
      <c r="F8" s="50"/>
      <c r="G8" s="50"/>
      <c r="H8" s="50"/>
      <c r="I8" s="50" t="str">
        <f>データ!$J$6</f>
        <v>水道事業</v>
      </c>
      <c r="J8" s="50"/>
      <c r="K8" s="50"/>
      <c r="L8" s="50"/>
      <c r="M8" s="50"/>
      <c r="N8" s="50"/>
      <c r="O8" s="50"/>
      <c r="P8" s="50" t="str">
        <f>データ!$K$6</f>
        <v>簡易水道事業</v>
      </c>
      <c r="Q8" s="50"/>
      <c r="R8" s="50"/>
      <c r="S8" s="50"/>
      <c r="T8" s="50"/>
      <c r="U8" s="50"/>
      <c r="V8" s="50"/>
      <c r="W8" s="50" t="str">
        <f>データ!$L$6</f>
        <v>D4</v>
      </c>
      <c r="X8" s="50"/>
      <c r="Y8" s="50"/>
      <c r="Z8" s="50"/>
      <c r="AA8" s="50"/>
      <c r="AB8" s="50"/>
      <c r="AC8" s="50"/>
      <c r="AD8" s="50" t="str">
        <f>データ!$M$6</f>
        <v>非設置</v>
      </c>
      <c r="AE8" s="50"/>
      <c r="AF8" s="50"/>
      <c r="AG8" s="50"/>
      <c r="AH8" s="50"/>
      <c r="AI8" s="50"/>
      <c r="AJ8" s="50"/>
      <c r="AK8" s="2"/>
      <c r="AL8" s="51">
        <f>データ!$R$6</f>
        <v>1244</v>
      </c>
      <c r="AM8" s="51"/>
      <c r="AN8" s="51"/>
      <c r="AO8" s="51"/>
      <c r="AP8" s="51"/>
      <c r="AQ8" s="51"/>
      <c r="AR8" s="51"/>
      <c r="AS8" s="51"/>
      <c r="AT8" s="47">
        <f>データ!$S$6</f>
        <v>209.46</v>
      </c>
      <c r="AU8" s="47"/>
      <c r="AV8" s="47"/>
      <c r="AW8" s="47"/>
      <c r="AX8" s="47"/>
      <c r="AY8" s="47"/>
      <c r="AZ8" s="47"/>
      <c r="BA8" s="47"/>
      <c r="BB8" s="47">
        <f>データ!$T$6</f>
        <v>5.94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3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6" t="s">
        <v>17</v>
      </c>
      <c r="AU9" s="46"/>
      <c r="AV9" s="46"/>
      <c r="AW9" s="46"/>
      <c r="AX9" s="46"/>
      <c r="AY9" s="46"/>
      <c r="AZ9" s="46"/>
      <c r="BA9" s="46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52" t="s">
        <v>19</v>
      </c>
      <c r="BM9" s="53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7" t="str">
        <f>データ!$N$6</f>
        <v>-</v>
      </c>
      <c r="C10" s="47"/>
      <c r="D10" s="47"/>
      <c r="E10" s="47"/>
      <c r="F10" s="47"/>
      <c r="G10" s="47"/>
      <c r="H10" s="47"/>
      <c r="I10" s="47" t="str">
        <f>データ!$O$6</f>
        <v>該当数値なし</v>
      </c>
      <c r="J10" s="47"/>
      <c r="K10" s="47"/>
      <c r="L10" s="47"/>
      <c r="M10" s="47"/>
      <c r="N10" s="47"/>
      <c r="O10" s="47"/>
      <c r="P10" s="47">
        <f>データ!$P$6</f>
        <v>90.29</v>
      </c>
      <c r="Q10" s="47"/>
      <c r="R10" s="47"/>
      <c r="S10" s="47"/>
      <c r="T10" s="47"/>
      <c r="U10" s="47"/>
      <c r="V10" s="47"/>
      <c r="W10" s="51">
        <f>データ!$Q$6</f>
        <v>4070</v>
      </c>
      <c r="X10" s="51"/>
      <c r="Y10" s="51"/>
      <c r="Z10" s="51"/>
      <c r="AA10" s="51"/>
      <c r="AB10" s="51"/>
      <c r="AC10" s="51"/>
      <c r="AD10" s="2"/>
      <c r="AE10" s="2"/>
      <c r="AF10" s="2"/>
      <c r="AG10" s="2"/>
      <c r="AH10" s="2"/>
      <c r="AI10" s="2"/>
      <c r="AJ10" s="2"/>
      <c r="AK10" s="2"/>
      <c r="AL10" s="51">
        <f>データ!$U$6</f>
        <v>1116</v>
      </c>
      <c r="AM10" s="51"/>
      <c r="AN10" s="51"/>
      <c r="AO10" s="51"/>
      <c r="AP10" s="51"/>
      <c r="AQ10" s="51"/>
      <c r="AR10" s="51"/>
      <c r="AS10" s="51"/>
      <c r="AT10" s="47">
        <f>データ!$V$6</f>
        <v>6.49</v>
      </c>
      <c r="AU10" s="47"/>
      <c r="AV10" s="47"/>
      <c r="AW10" s="47"/>
      <c r="AX10" s="47"/>
      <c r="AY10" s="47"/>
      <c r="AZ10" s="47"/>
      <c r="BA10" s="47"/>
      <c r="BB10" s="47">
        <f>データ!$W$6</f>
        <v>171.96</v>
      </c>
      <c r="BC10" s="47"/>
      <c r="BD10" s="47"/>
      <c r="BE10" s="47"/>
      <c r="BF10" s="47"/>
      <c r="BG10" s="47"/>
      <c r="BH10" s="47"/>
      <c r="BI10" s="47"/>
      <c r="BJ10" s="2"/>
      <c r="BK10" s="2"/>
      <c r="BL10" s="54" t="s">
        <v>21</v>
      </c>
      <c r="BM10" s="55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8" t="s">
        <v>23</v>
      </c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</row>
    <row r="14" spans="1:78" ht="13.5" customHeight="1" x14ac:dyDescent="0.15">
      <c r="A14" s="2"/>
      <c r="B14" s="70" t="s">
        <v>24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2"/>
      <c r="BK14" s="2"/>
      <c r="BL14" s="56" t="s">
        <v>25</v>
      </c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8"/>
    </row>
    <row r="15" spans="1:78" ht="13.5" customHeight="1" x14ac:dyDescent="0.15">
      <c r="A15" s="2"/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5"/>
      <c r="BK15" s="2"/>
      <c r="BL15" s="59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1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2" t="s">
        <v>116</v>
      </c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4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2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2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2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4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2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4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2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4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2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2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2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2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4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2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2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2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2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4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2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4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2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4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2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4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2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4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62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4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62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2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2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4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2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4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2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4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2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4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2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4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2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4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2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4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5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7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6" t="s">
        <v>26</v>
      </c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8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9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1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2" t="s">
        <v>117</v>
      </c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4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2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4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2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4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2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4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2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4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2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4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2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4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2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4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2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4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62"/>
      <c r="BM56" s="63"/>
      <c r="BN56" s="63"/>
      <c r="BO56" s="63"/>
      <c r="BP56" s="63"/>
      <c r="BQ56" s="63"/>
      <c r="BR56" s="63"/>
      <c r="BS56" s="63"/>
      <c r="BT56" s="63"/>
      <c r="BU56" s="63"/>
      <c r="BV56" s="63"/>
      <c r="BW56" s="63"/>
      <c r="BX56" s="63"/>
      <c r="BY56" s="63"/>
      <c r="BZ56" s="64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62"/>
      <c r="BM57" s="63"/>
      <c r="BN57" s="63"/>
      <c r="BO57" s="63"/>
      <c r="BP57" s="63"/>
      <c r="BQ57" s="63"/>
      <c r="BR57" s="63"/>
      <c r="BS57" s="63"/>
      <c r="BT57" s="63"/>
      <c r="BU57" s="63"/>
      <c r="BV57" s="63"/>
      <c r="BW57" s="63"/>
      <c r="BX57" s="63"/>
      <c r="BY57" s="63"/>
      <c r="BZ57" s="64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62"/>
      <c r="BM58" s="63"/>
      <c r="BN58" s="63"/>
      <c r="BO58" s="63"/>
      <c r="BP58" s="63"/>
      <c r="BQ58" s="63"/>
      <c r="BR58" s="63"/>
      <c r="BS58" s="63"/>
      <c r="BT58" s="63"/>
      <c r="BU58" s="63"/>
      <c r="BV58" s="63"/>
      <c r="BW58" s="63"/>
      <c r="BX58" s="63"/>
      <c r="BY58" s="63"/>
      <c r="BZ58" s="64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2"/>
      <c r="BM59" s="63"/>
      <c r="BN59" s="63"/>
      <c r="BO59" s="63"/>
      <c r="BP59" s="63"/>
      <c r="BQ59" s="63"/>
      <c r="BR59" s="63"/>
      <c r="BS59" s="63"/>
      <c r="BT59" s="63"/>
      <c r="BU59" s="63"/>
      <c r="BV59" s="63"/>
      <c r="BW59" s="63"/>
      <c r="BX59" s="63"/>
      <c r="BY59" s="63"/>
      <c r="BZ59" s="64"/>
    </row>
    <row r="60" spans="1:78" ht="13.5" customHeight="1" x14ac:dyDescent="0.15">
      <c r="A60" s="2"/>
      <c r="B60" s="73" t="s">
        <v>27</v>
      </c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5"/>
      <c r="BK60" s="2"/>
      <c r="BL60" s="62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4"/>
    </row>
    <row r="61" spans="1:78" ht="13.5" customHeight="1" x14ac:dyDescent="0.15">
      <c r="A61" s="2"/>
      <c r="B61" s="7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5"/>
      <c r="BK61" s="2"/>
      <c r="BL61" s="62"/>
      <c r="BM61" s="63"/>
      <c r="BN61" s="63"/>
      <c r="BO61" s="63"/>
      <c r="BP61" s="63"/>
      <c r="BQ61" s="63"/>
      <c r="BR61" s="63"/>
      <c r="BS61" s="63"/>
      <c r="BT61" s="63"/>
      <c r="BU61" s="63"/>
      <c r="BV61" s="63"/>
      <c r="BW61" s="63"/>
      <c r="BX61" s="63"/>
      <c r="BY61" s="63"/>
      <c r="BZ61" s="64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2"/>
      <c r="BM62" s="63"/>
      <c r="BN62" s="63"/>
      <c r="BO62" s="63"/>
      <c r="BP62" s="63"/>
      <c r="BQ62" s="63"/>
      <c r="BR62" s="63"/>
      <c r="BS62" s="63"/>
      <c r="BT62" s="63"/>
      <c r="BU62" s="63"/>
      <c r="BV62" s="63"/>
      <c r="BW62" s="63"/>
      <c r="BX62" s="63"/>
      <c r="BY62" s="63"/>
      <c r="BZ62" s="64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5"/>
      <c r="BM63" s="66"/>
      <c r="BN63" s="66"/>
      <c r="BO63" s="66"/>
      <c r="BP63" s="66"/>
      <c r="BQ63" s="66"/>
      <c r="BR63" s="66"/>
      <c r="BS63" s="66"/>
      <c r="BT63" s="66"/>
      <c r="BU63" s="66"/>
      <c r="BV63" s="66"/>
      <c r="BW63" s="66"/>
      <c r="BX63" s="66"/>
      <c r="BY63" s="66"/>
      <c r="BZ63" s="67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6" t="s">
        <v>28</v>
      </c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8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9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1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2" t="s">
        <v>118</v>
      </c>
      <c r="BM66" s="63"/>
      <c r="BN66" s="63"/>
      <c r="BO66" s="63"/>
      <c r="BP66" s="63"/>
      <c r="BQ66" s="63"/>
      <c r="BR66" s="63"/>
      <c r="BS66" s="63"/>
      <c r="BT66" s="63"/>
      <c r="BU66" s="63"/>
      <c r="BV66" s="63"/>
      <c r="BW66" s="63"/>
      <c r="BX66" s="63"/>
      <c r="BY66" s="63"/>
      <c r="BZ66" s="64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2"/>
      <c r="BM67" s="63"/>
      <c r="BN67" s="63"/>
      <c r="BO67" s="63"/>
      <c r="BP67" s="63"/>
      <c r="BQ67" s="63"/>
      <c r="BR67" s="63"/>
      <c r="BS67" s="63"/>
      <c r="BT67" s="63"/>
      <c r="BU67" s="63"/>
      <c r="BV67" s="63"/>
      <c r="BW67" s="63"/>
      <c r="BX67" s="63"/>
      <c r="BY67" s="63"/>
      <c r="BZ67" s="64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2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4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2"/>
      <c r="BM69" s="63"/>
      <c r="BN69" s="63"/>
      <c r="BO69" s="63"/>
      <c r="BP69" s="63"/>
      <c r="BQ69" s="63"/>
      <c r="BR69" s="63"/>
      <c r="BS69" s="63"/>
      <c r="BT69" s="63"/>
      <c r="BU69" s="63"/>
      <c r="BV69" s="63"/>
      <c r="BW69" s="63"/>
      <c r="BX69" s="63"/>
      <c r="BY69" s="63"/>
      <c r="BZ69" s="64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2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4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2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4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2"/>
      <c r="BM72" s="63"/>
      <c r="BN72" s="63"/>
      <c r="BO72" s="63"/>
      <c r="BP72" s="63"/>
      <c r="BQ72" s="63"/>
      <c r="BR72" s="63"/>
      <c r="BS72" s="63"/>
      <c r="BT72" s="63"/>
      <c r="BU72" s="63"/>
      <c r="BV72" s="63"/>
      <c r="BW72" s="63"/>
      <c r="BX72" s="63"/>
      <c r="BY72" s="63"/>
      <c r="BZ72" s="64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2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4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2"/>
      <c r="BM74" s="63"/>
      <c r="BN74" s="63"/>
      <c r="BO74" s="63"/>
      <c r="BP74" s="63"/>
      <c r="BQ74" s="63"/>
      <c r="BR74" s="63"/>
      <c r="BS74" s="63"/>
      <c r="BT74" s="63"/>
      <c r="BU74" s="63"/>
      <c r="BV74" s="63"/>
      <c r="BW74" s="63"/>
      <c r="BX74" s="63"/>
      <c r="BY74" s="63"/>
      <c r="BZ74" s="64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2"/>
      <c r="BM75" s="63"/>
      <c r="BN75" s="63"/>
      <c r="BO75" s="63"/>
      <c r="BP75" s="63"/>
      <c r="BQ75" s="63"/>
      <c r="BR75" s="63"/>
      <c r="BS75" s="63"/>
      <c r="BT75" s="63"/>
      <c r="BU75" s="63"/>
      <c r="BV75" s="63"/>
      <c r="BW75" s="63"/>
      <c r="BX75" s="63"/>
      <c r="BY75" s="63"/>
      <c r="BZ75" s="64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2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4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2"/>
      <c r="BM77" s="63"/>
      <c r="BN77" s="63"/>
      <c r="BO77" s="63"/>
      <c r="BP77" s="63"/>
      <c r="BQ77" s="63"/>
      <c r="BR77" s="63"/>
      <c r="BS77" s="63"/>
      <c r="BT77" s="63"/>
      <c r="BU77" s="63"/>
      <c r="BV77" s="63"/>
      <c r="BW77" s="63"/>
      <c r="BX77" s="63"/>
      <c r="BY77" s="63"/>
      <c r="BZ77" s="64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2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4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62"/>
      <c r="BM79" s="63"/>
      <c r="BN79" s="63"/>
      <c r="BO79" s="63"/>
      <c r="BP79" s="63"/>
      <c r="BQ79" s="63"/>
      <c r="BR79" s="63"/>
      <c r="BS79" s="63"/>
      <c r="BT79" s="63"/>
      <c r="BU79" s="63"/>
      <c r="BV79" s="63"/>
      <c r="BW79" s="63"/>
      <c r="BX79" s="63"/>
      <c r="BY79" s="63"/>
      <c r="BZ79" s="64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62"/>
      <c r="BM80" s="63"/>
      <c r="BN80" s="63"/>
      <c r="BO80" s="63"/>
      <c r="BP80" s="63"/>
      <c r="BQ80" s="63"/>
      <c r="BR80" s="63"/>
      <c r="BS80" s="63"/>
      <c r="BT80" s="63"/>
      <c r="BU80" s="63"/>
      <c r="BV80" s="63"/>
      <c r="BW80" s="63"/>
      <c r="BX80" s="63"/>
      <c r="BY80" s="63"/>
      <c r="BZ80" s="64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62"/>
      <c r="BM81" s="63"/>
      <c r="BN81" s="63"/>
      <c r="BO81" s="63"/>
      <c r="BP81" s="63"/>
      <c r="BQ81" s="63"/>
      <c r="BR81" s="63"/>
      <c r="BS81" s="63"/>
      <c r="BT81" s="63"/>
      <c r="BU81" s="63"/>
      <c r="BV81" s="63"/>
      <c r="BW81" s="63"/>
      <c r="BX81" s="63"/>
      <c r="BY81" s="63"/>
      <c r="BZ81" s="64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65"/>
      <c r="BM82" s="66"/>
      <c r="BN82" s="66"/>
      <c r="BO82" s="66"/>
      <c r="BP82" s="66"/>
      <c r="BQ82" s="66"/>
      <c r="BR82" s="66"/>
      <c r="BS82" s="66"/>
      <c r="BT82" s="66"/>
      <c r="BU82" s="66"/>
      <c r="BV82" s="66"/>
      <c r="BW82" s="66"/>
      <c r="BX82" s="66"/>
      <c r="BY82" s="66"/>
      <c r="BZ82" s="67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【76.03】</v>
      </c>
      <c r="F85" s="27" t="s">
        <v>41</v>
      </c>
      <c r="G85" s="27" t="s">
        <v>41</v>
      </c>
      <c r="H85" s="27" t="str">
        <f>データ!BO6</f>
        <v>【1,084.05】</v>
      </c>
      <c r="I85" s="27" t="str">
        <f>データ!BZ6</f>
        <v>【53.46】</v>
      </c>
      <c r="J85" s="27" t="str">
        <f>データ!CK6</f>
        <v>【300.47】</v>
      </c>
      <c r="K85" s="27" t="str">
        <f>データ!CV6</f>
        <v>【54.90】</v>
      </c>
      <c r="L85" s="27" t="str">
        <f>データ!DG6</f>
        <v>【73.31】</v>
      </c>
      <c r="M85" s="27" t="s">
        <v>42</v>
      </c>
      <c r="N85" s="27" t="s">
        <v>42</v>
      </c>
      <c r="O85" s="27" t="str">
        <f>データ!EN6</f>
        <v>【0.56】</v>
      </c>
    </row>
  </sheetData>
  <sheetProtection algorithmName="SHA-512" hashValue="3eLQKc3fF0+owneG+iKCO4omyrNThzo/0uk7EdDgd4e2xTGmahahKcXce+HW2OxkX6I9aCaK5zPTrRQm7/RDgA==" saltValue="uOytVzw5sDt9c2sjucbB7g==" spinCount="100000" sheet="1" objects="1" scenarios="1" formatCells="0" formatColumns="0" formatRows="0"/>
  <mergeCells count="44"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45</v>
      </c>
      <c r="B3" s="30" t="s">
        <v>46</v>
      </c>
      <c r="C3" s="30" t="s">
        <v>47</v>
      </c>
      <c r="D3" s="30" t="s">
        <v>48</v>
      </c>
      <c r="E3" s="30" t="s">
        <v>49</v>
      </c>
      <c r="F3" s="30" t="s">
        <v>50</v>
      </c>
      <c r="G3" s="30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9"/>
      <c r="X3" s="83" t="s">
        <v>53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 t="s">
        <v>54</v>
      </c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</row>
    <row r="4" spans="1:144" x14ac:dyDescent="0.15">
      <c r="A4" s="29" t="s">
        <v>55</v>
      </c>
      <c r="B4" s="31"/>
      <c r="C4" s="31"/>
      <c r="D4" s="31"/>
      <c r="E4" s="31"/>
      <c r="F4" s="31"/>
      <c r="G4" s="31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2"/>
      <c r="X4" s="76" t="s">
        <v>56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 t="s">
        <v>57</v>
      </c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 t="s">
        <v>58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 t="s">
        <v>59</v>
      </c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 t="s">
        <v>60</v>
      </c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 t="s">
        <v>61</v>
      </c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 t="s">
        <v>62</v>
      </c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 t="s">
        <v>63</v>
      </c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 t="s">
        <v>64</v>
      </c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 t="s">
        <v>65</v>
      </c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 t="s">
        <v>66</v>
      </c>
      <c r="EE4" s="76"/>
      <c r="EF4" s="76"/>
      <c r="EG4" s="76"/>
      <c r="EH4" s="76"/>
      <c r="EI4" s="76"/>
      <c r="EJ4" s="76"/>
      <c r="EK4" s="76"/>
      <c r="EL4" s="76"/>
      <c r="EM4" s="76"/>
      <c r="EN4" s="76"/>
    </row>
    <row r="5" spans="1:144" x14ac:dyDescent="0.15">
      <c r="A5" s="29" t="s">
        <v>67</v>
      </c>
      <c r="B5" s="32"/>
      <c r="C5" s="32"/>
      <c r="D5" s="32"/>
      <c r="E5" s="32"/>
      <c r="F5" s="32"/>
      <c r="G5" s="32"/>
      <c r="H5" s="33" t="s">
        <v>68</v>
      </c>
      <c r="I5" s="33" t="s">
        <v>69</v>
      </c>
      <c r="J5" s="33" t="s">
        <v>70</v>
      </c>
      <c r="K5" s="33" t="s">
        <v>71</v>
      </c>
      <c r="L5" s="33" t="s">
        <v>72</v>
      </c>
      <c r="M5" s="33" t="s">
        <v>73</v>
      </c>
      <c r="N5" s="33" t="s">
        <v>74</v>
      </c>
      <c r="O5" s="33" t="s">
        <v>75</v>
      </c>
      <c r="P5" s="33" t="s">
        <v>76</v>
      </c>
      <c r="Q5" s="33" t="s">
        <v>77</v>
      </c>
      <c r="R5" s="33" t="s">
        <v>78</v>
      </c>
      <c r="S5" s="33" t="s">
        <v>79</v>
      </c>
      <c r="T5" s="33" t="s">
        <v>80</v>
      </c>
      <c r="U5" s="33" t="s">
        <v>81</v>
      </c>
      <c r="V5" s="33" t="s">
        <v>82</v>
      </c>
      <c r="W5" s="33" t="s">
        <v>83</v>
      </c>
      <c r="X5" s="33" t="s">
        <v>84</v>
      </c>
      <c r="Y5" s="33" t="s">
        <v>85</v>
      </c>
      <c r="Z5" s="33" t="s">
        <v>86</v>
      </c>
      <c r="AA5" s="33" t="s">
        <v>87</v>
      </c>
      <c r="AB5" s="33" t="s">
        <v>88</v>
      </c>
      <c r="AC5" s="33" t="s">
        <v>89</v>
      </c>
      <c r="AD5" s="33" t="s">
        <v>90</v>
      </c>
      <c r="AE5" s="33" t="s">
        <v>91</v>
      </c>
      <c r="AF5" s="33" t="s">
        <v>92</v>
      </c>
      <c r="AG5" s="33" t="s">
        <v>93</v>
      </c>
      <c r="AH5" s="33" t="s">
        <v>29</v>
      </c>
      <c r="AI5" s="33" t="s">
        <v>84</v>
      </c>
      <c r="AJ5" s="33" t="s">
        <v>85</v>
      </c>
      <c r="AK5" s="33" t="s">
        <v>86</v>
      </c>
      <c r="AL5" s="33" t="s">
        <v>87</v>
      </c>
      <c r="AM5" s="33" t="s">
        <v>88</v>
      </c>
      <c r="AN5" s="33" t="s">
        <v>89</v>
      </c>
      <c r="AO5" s="33" t="s">
        <v>90</v>
      </c>
      <c r="AP5" s="33" t="s">
        <v>91</v>
      </c>
      <c r="AQ5" s="33" t="s">
        <v>92</v>
      </c>
      <c r="AR5" s="33" t="s">
        <v>93</v>
      </c>
      <c r="AS5" s="33" t="s">
        <v>94</v>
      </c>
      <c r="AT5" s="33" t="s">
        <v>84</v>
      </c>
      <c r="AU5" s="33" t="s">
        <v>85</v>
      </c>
      <c r="AV5" s="33" t="s">
        <v>86</v>
      </c>
      <c r="AW5" s="33" t="s">
        <v>87</v>
      </c>
      <c r="AX5" s="33" t="s">
        <v>88</v>
      </c>
      <c r="AY5" s="33" t="s">
        <v>89</v>
      </c>
      <c r="AZ5" s="33" t="s">
        <v>90</v>
      </c>
      <c r="BA5" s="33" t="s">
        <v>91</v>
      </c>
      <c r="BB5" s="33" t="s">
        <v>92</v>
      </c>
      <c r="BC5" s="33" t="s">
        <v>93</v>
      </c>
      <c r="BD5" s="33" t="s">
        <v>94</v>
      </c>
      <c r="BE5" s="33" t="s">
        <v>84</v>
      </c>
      <c r="BF5" s="33" t="s">
        <v>85</v>
      </c>
      <c r="BG5" s="33" t="s">
        <v>86</v>
      </c>
      <c r="BH5" s="33" t="s">
        <v>87</v>
      </c>
      <c r="BI5" s="33" t="s">
        <v>88</v>
      </c>
      <c r="BJ5" s="33" t="s">
        <v>89</v>
      </c>
      <c r="BK5" s="33" t="s">
        <v>90</v>
      </c>
      <c r="BL5" s="33" t="s">
        <v>91</v>
      </c>
      <c r="BM5" s="33" t="s">
        <v>92</v>
      </c>
      <c r="BN5" s="33" t="s">
        <v>93</v>
      </c>
      <c r="BO5" s="33" t="s">
        <v>94</v>
      </c>
      <c r="BP5" s="33" t="s">
        <v>84</v>
      </c>
      <c r="BQ5" s="33" t="s">
        <v>85</v>
      </c>
      <c r="BR5" s="33" t="s">
        <v>86</v>
      </c>
      <c r="BS5" s="33" t="s">
        <v>87</v>
      </c>
      <c r="BT5" s="33" t="s">
        <v>88</v>
      </c>
      <c r="BU5" s="33" t="s">
        <v>89</v>
      </c>
      <c r="BV5" s="33" t="s">
        <v>90</v>
      </c>
      <c r="BW5" s="33" t="s">
        <v>91</v>
      </c>
      <c r="BX5" s="33" t="s">
        <v>92</v>
      </c>
      <c r="BY5" s="33" t="s">
        <v>93</v>
      </c>
      <c r="BZ5" s="33" t="s">
        <v>94</v>
      </c>
      <c r="CA5" s="33" t="s">
        <v>84</v>
      </c>
      <c r="CB5" s="33" t="s">
        <v>85</v>
      </c>
      <c r="CC5" s="33" t="s">
        <v>86</v>
      </c>
      <c r="CD5" s="33" t="s">
        <v>87</v>
      </c>
      <c r="CE5" s="33" t="s">
        <v>88</v>
      </c>
      <c r="CF5" s="33" t="s">
        <v>89</v>
      </c>
      <c r="CG5" s="33" t="s">
        <v>90</v>
      </c>
      <c r="CH5" s="33" t="s">
        <v>91</v>
      </c>
      <c r="CI5" s="33" t="s">
        <v>92</v>
      </c>
      <c r="CJ5" s="33" t="s">
        <v>93</v>
      </c>
      <c r="CK5" s="33" t="s">
        <v>94</v>
      </c>
      <c r="CL5" s="33" t="s">
        <v>84</v>
      </c>
      <c r="CM5" s="33" t="s">
        <v>85</v>
      </c>
      <c r="CN5" s="33" t="s">
        <v>86</v>
      </c>
      <c r="CO5" s="33" t="s">
        <v>87</v>
      </c>
      <c r="CP5" s="33" t="s">
        <v>88</v>
      </c>
      <c r="CQ5" s="33" t="s">
        <v>89</v>
      </c>
      <c r="CR5" s="33" t="s">
        <v>90</v>
      </c>
      <c r="CS5" s="33" t="s">
        <v>91</v>
      </c>
      <c r="CT5" s="33" t="s">
        <v>92</v>
      </c>
      <c r="CU5" s="33" t="s">
        <v>93</v>
      </c>
      <c r="CV5" s="33" t="s">
        <v>94</v>
      </c>
      <c r="CW5" s="33" t="s">
        <v>84</v>
      </c>
      <c r="CX5" s="33" t="s">
        <v>85</v>
      </c>
      <c r="CY5" s="33" t="s">
        <v>86</v>
      </c>
      <c r="CZ5" s="33" t="s">
        <v>87</v>
      </c>
      <c r="DA5" s="33" t="s">
        <v>88</v>
      </c>
      <c r="DB5" s="33" t="s">
        <v>89</v>
      </c>
      <c r="DC5" s="33" t="s">
        <v>90</v>
      </c>
      <c r="DD5" s="33" t="s">
        <v>91</v>
      </c>
      <c r="DE5" s="33" t="s">
        <v>92</v>
      </c>
      <c r="DF5" s="33" t="s">
        <v>93</v>
      </c>
      <c r="DG5" s="33" t="s">
        <v>94</v>
      </c>
      <c r="DH5" s="33" t="s">
        <v>84</v>
      </c>
      <c r="DI5" s="33" t="s">
        <v>85</v>
      </c>
      <c r="DJ5" s="33" t="s">
        <v>86</v>
      </c>
      <c r="DK5" s="33" t="s">
        <v>87</v>
      </c>
      <c r="DL5" s="33" t="s">
        <v>88</v>
      </c>
      <c r="DM5" s="33" t="s">
        <v>89</v>
      </c>
      <c r="DN5" s="33" t="s">
        <v>90</v>
      </c>
      <c r="DO5" s="33" t="s">
        <v>91</v>
      </c>
      <c r="DP5" s="33" t="s">
        <v>92</v>
      </c>
      <c r="DQ5" s="33" t="s">
        <v>93</v>
      </c>
      <c r="DR5" s="33" t="s">
        <v>94</v>
      </c>
      <c r="DS5" s="33" t="s">
        <v>84</v>
      </c>
      <c r="DT5" s="33" t="s">
        <v>85</v>
      </c>
      <c r="DU5" s="33" t="s">
        <v>86</v>
      </c>
      <c r="DV5" s="33" t="s">
        <v>87</v>
      </c>
      <c r="DW5" s="33" t="s">
        <v>88</v>
      </c>
      <c r="DX5" s="33" t="s">
        <v>89</v>
      </c>
      <c r="DY5" s="33" t="s">
        <v>90</v>
      </c>
      <c r="DZ5" s="33" t="s">
        <v>91</v>
      </c>
      <c r="EA5" s="33" t="s">
        <v>92</v>
      </c>
      <c r="EB5" s="33" t="s">
        <v>93</v>
      </c>
      <c r="EC5" s="33" t="s">
        <v>94</v>
      </c>
      <c r="ED5" s="33" t="s">
        <v>84</v>
      </c>
      <c r="EE5" s="33" t="s">
        <v>85</v>
      </c>
      <c r="EF5" s="33" t="s">
        <v>86</v>
      </c>
      <c r="EG5" s="33" t="s">
        <v>87</v>
      </c>
      <c r="EH5" s="33" t="s">
        <v>88</v>
      </c>
      <c r="EI5" s="33" t="s">
        <v>89</v>
      </c>
      <c r="EJ5" s="33" t="s">
        <v>90</v>
      </c>
      <c r="EK5" s="33" t="s">
        <v>91</v>
      </c>
      <c r="EL5" s="33" t="s">
        <v>92</v>
      </c>
      <c r="EM5" s="33" t="s">
        <v>93</v>
      </c>
      <c r="EN5" s="33" t="s">
        <v>94</v>
      </c>
    </row>
    <row r="6" spans="1:144" s="37" customFormat="1" x14ac:dyDescent="0.15">
      <c r="A6" s="29" t="s">
        <v>95</v>
      </c>
      <c r="B6" s="34">
        <f>B7</f>
        <v>2019</v>
      </c>
      <c r="C6" s="34">
        <f t="shared" ref="C6:W6" si="3">C7</f>
        <v>74462</v>
      </c>
      <c r="D6" s="34">
        <f t="shared" si="3"/>
        <v>47</v>
      </c>
      <c r="E6" s="34">
        <f t="shared" si="3"/>
        <v>1</v>
      </c>
      <c r="F6" s="34">
        <f t="shared" si="3"/>
        <v>0</v>
      </c>
      <c r="G6" s="34">
        <f t="shared" si="3"/>
        <v>0</v>
      </c>
      <c r="H6" s="34" t="str">
        <f t="shared" si="3"/>
        <v>福島県　昭和村</v>
      </c>
      <c r="I6" s="34" t="str">
        <f t="shared" si="3"/>
        <v>法非適用</v>
      </c>
      <c r="J6" s="34" t="str">
        <f t="shared" si="3"/>
        <v>水道事業</v>
      </c>
      <c r="K6" s="34" t="str">
        <f t="shared" si="3"/>
        <v>簡易水道事業</v>
      </c>
      <c r="L6" s="34" t="str">
        <f t="shared" si="3"/>
        <v>D4</v>
      </c>
      <c r="M6" s="34" t="str">
        <f t="shared" si="3"/>
        <v>非設置</v>
      </c>
      <c r="N6" s="35" t="str">
        <f t="shared" si="3"/>
        <v>-</v>
      </c>
      <c r="O6" s="35" t="str">
        <f t="shared" si="3"/>
        <v>該当数値なし</v>
      </c>
      <c r="P6" s="35">
        <f t="shared" si="3"/>
        <v>90.29</v>
      </c>
      <c r="Q6" s="35">
        <f t="shared" si="3"/>
        <v>4070</v>
      </c>
      <c r="R6" s="35">
        <f t="shared" si="3"/>
        <v>1244</v>
      </c>
      <c r="S6" s="35">
        <f t="shared" si="3"/>
        <v>209.46</v>
      </c>
      <c r="T6" s="35">
        <f t="shared" si="3"/>
        <v>5.94</v>
      </c>
      <c r="U6" s="35">
        <f t="shared" si="3"/>
        <v>1116</v>
      </c>
      <c r="V6" s="35">
        <f t="shared" si="3"/>
        <v>6.49</v>
      </c>
      <c r="W6" s="35">
        <f t="shared" si="3"/>
        <v>171.96</v>
      </c>
      <c r="X6" s="36">
        <f>IF(X7="",NA(),X7)</f>
        <v>69.38</v>
      </c>
      <c r="Y6" s="36">
        <f t="shared" ref="Y6:AG6" si="4">IF(Y7="",NA(),Y7)</f>
        <v>75.53</v>
      </c>
      <c r="Z6" s="36">
        <f t="shared" si="4"/>
        <v>33.86</v>
      </c>
      <c r="AA6" s="36">
        <f t="shared" si="4"/>
        <v>89.01</v>
      </c>
      <c r="AB6" s="36">
        <f t="shared" si="4"/>
        <v>86.04</v>
      </c>
      <c r="AC6" s="36">
        <f t="shared" si="4"/>
        <v>72.03</v>
      </c>
      <c r="AD6" s="36">
        <f t="shared" si="4"/>
        <v>72.11</v>
      </c>
      <c r="AE6" s="36">
        <f t="shared" si="4"/>
        <v>74.05</v>
      </c>
      <c r="AF6" s="36">
        <f t="shared" si="4"/>
        <v>73.25</v>
      </c>
      <c r="AG6" s="36">
        <f t="shared" si="4"/>
        <v>75.06</v>
      </c>
      <c r="AH6" s="35" t="str">
        <f>IF(AH7="","",IF(AH7="-","【-】","【"&amp;SUBSTITUTE(TEXT(AH7,"#,##0.00"),"-","△")&amp;"】"))</f>
        <v>【76.03】</v>
      </c>
      <c r="AI6" s="35" t="e">
        <f>IF(AI7="",NA(),AI7)</f>
        <v>#N/A</v>
      </c>
      <c r="AJ6" s="35" t="e">
        <f t="shared" ref="AJ6:AR6" si="5">IF(AJ7="",NA(),AJ7)</f>
        <v>#N/A</v>
      </c>
      <c r="AK6" s="35" t="e">
        <f t="shared" si="5"/>
        <v>#N/A</v>
      </c>
      <c r="AL6" s="35" t="e">
        <f t="shared" si="5"/>
        <v>#N/A</v>
      </c>
      <c r="AM6" s="35" t="e">
        <f t="shared" si="5"/>
        <v>#N/A</v>
      </c>
      <c r="AN6" s="35" t="e">
        <f t="shared" si="5"/>
        <v>#N/A</v>
      </c>
      <c r="AO6" s="35" t="e">
        <f t="shared" si="5"/>
        <v>#N/A</v>
      </c>
      <c r="AP6" s="35" t="e">
        <f t="shared" si="5"/>
        <v>#N/A</v>
      </c>
      <c r="AQ6" s="35" t="e">
        <f t="shared" si="5"/>
        <v>#N/A</v>
      </c>
      <c r="AR6" s="35" t="e">
        <f t="shared" si="5"/>
        <v>#N/A</v>
      </c>
      <c r="AS6" s="35" t="str">
        <f>IF(AS7="","",IF(AS7="-","【-】","【"&amp;SUBSTITUTE(TEXT(AS7,"#,##0.00"),"-","△")&amp;"】"))</f>
        <v/>
      </c>
      <c r="AT6" s="35" t="e">
        <f>IF(AT7="",NA(),AT7)</f>
        <v>#N/A</v>
      </c>
      <c r="AU6" s="35" t="e">
        <f t="shared" ref="AU6:BC6" si="6">IF(AU7="",NA(),AU7)</f>
        <v>#N/A</v>
      </c>
      <c r="AV6" s="35" t="e">
        <f t="shared" si="6"/>
        <v>#N/A</v>
      </c>
      <c r="AW6" s="35" t="e">
        <f t="shared" si="6"/>
        <v>#N/A</v>
      </c>
      <c r="AX6" s="35" t="e">
        <f t="shared" si="6"/>
        <v>#N/A</v>
      </c>
      <c r="AY6" s="35" t="e">
        <f t="shared" si="6"/>
        <v>#N/A</v>
      </c>
      <c r="AZ6" s="35" t="e">
        <f t="shared" si="6"/>
        <v>#N/A</v>
      </c>
      <c r="BA6" s="35" t="e">
        <f t="shared" si="6"/>
        <v>#N/A</v>
      </c>
      <c r="BB6" s="35" t="e">
        <f t="shared" si="6"/>
        <v>#N/A</v>
      </c>
      <c r="BC6" s="35" t="e">
        <f t="shared" si="6"/>
        <v>#N/A</v>
      </c>
      <c r="BD6" s="35" t="str">
        <f>IF(BD7="","",IF(BD7="-","【-】","【"&amp;SUBSTITUTE(TEXT(BD7,"#,##0.00"),"-","△")&amp;"】"))</f>
        <v/>
      </c>
      <c r="BE6" s="36">
        <f>IF(BE7="",NA(),BE7)</f>
        <v>959.43</v>
      </c>
      <c r="BF6" s="36">
        <f t="shared" ref="BF6:BN6" si="7">IF(BF7="",NA(),BF7)</f>
        <v>871.49</v>
      </c>
      <c r="BG6" s="36">
        <f t="shared" si="7"/>
        <v>997.72</v>
      </c>
      <c r="BH6" s="36">
        <f t="shared" si="7"/>
        <v>1009.37</v>
      </c>
      <c r="BI6" s="36">
        <f t="shared" si="7"/>
        <v>997.14</v>
      </c>
      <c r="BJ6" s="36">
        <f t="shared" si="7"/>
        <v>1510.14</v>
      </c>
      <c r="BK6" s="36">
        <f t="shared" si="7"/>
        <v>1595.62</v>
      </c>
      <c r="BL6" s="36">
        <f t="shared" si="7"/>
        <v>1302.33</v>
      </c>
      <c r="BM6" s="36">
        <f t="shared" si="7"/>
        <v>1274.21</v>
      </c>
      <c r="BN6" s="36">
        <f t="shared" si="7"/>
        <v>1183.92</v>
      </c>
      <c r="BO6" s="35" t="str">
        <f>IF(BO7="","",IF(BO7="-","【-】","【"&amp;SUBSTITUTE(TEXT(BO7,"#,##0.00"),"-","△")&amp;"】"))</f>
        <v>【1,084.05】</v>
      </c>
      <c r="BP6" s="36">
        <f>IF(BP7="",NA(),BP7)</f>
        <v>37.61</v>
      </c>
      <c r="BQ6" s="36">
        <f t="shared" ref="BQ6:BY6" si="8">IF(BQ7="",NA(),BQ7)</f>
        <v>31.66</v>
      </c>
      <c r="BR6" s="36">
        <f t="shared" si="8"/>
        <v>18.62</v>
      </c>
      <c r="BS6" s="36">
        <f t="shared" si="8"/>
        <v>42.23</v>
      </c>
      <c r="BT6" s="36">
        <f t="shared" si="8"/>
        <v>35.659999999999997</v>
      </c>
      <c r="BU6" s="36">
        <f t="shared" si="8"/>
        <v>22.67</v>
      </c>
      <c r="BV6" s="36">
        <f t="shared" si="8"/>
        <v>37.92</v>
      </c>
      <c r="BW6" s="36">
        <f t="shared" si="8"/>
        <v>40.89</v>
      </c>
      <c r="BX6" s="36">
        <f t="shared" si="8"/>
        <v>41.25</v>
      </c>
      <c r="BY6" s="36">
        <f t="shared" si="8"/>
        <v>42.5</v>
      </c>
      <c r="BZ6" s="35" t="str">
        <f>IF(BZ7="","",IF(BZ7="-","【-】","【"&amp;SUBSTITUTE(TEXT(BZ7,"#,##0.00"),"-","△")&amp;"】"))</f>
        <v>【53.46】</v>
      </c>
      <c r="CA6" s="36">
        <f>IF(CA7="",NA(),CA7)</f>
        <v>647.78</v>
      </c>
      <c r="CB6" s="36">
        <f t="shared" ref="CB6:CJ6" si="9">IF(CB7="",NA(),CB7)</f>
        <v>1048.08</v>
      </c>
      <c r="CC6" s="36">
        <f t="shared" si="9"/>
        <v>1771.99</v>
      </c>
      <c r="CD6" s="36">
        <f t="shared" si="9"/>
        <v>490.33</v>
      </c>
      <c r="CE6" s="36">
        <f t="shared" si="9"/>
        <v>722.37</v>
      </c>
      <c r="CF6" s="36">
        <f t="shared" si="9"/>
        <v>789.62</v>
      </c>
      <c r="CG6" s="36">
        <f t="shared" si="9"/>
        <v>423.18</v>
      </c>
      <c r="CH6" s="36">
        <f t="shared" si="9"/>
        <v>383.2</v>
      </c>
      <c r="CI6" s="36">
        <f t="shared" si="9"/>
        <v>383.25</v>
      </c>
      <c r="CJ6" s="36">
        <f t="shared" si="9"/>
        <v>377.72</v>
      </c>
      <c r="CK6" s="35" t="str">
        <f>IF(CK7="","",IF(CK7="-","【-】","【"&amp;SUBSTITUTE(TEXT(CK7,"#,##0.00"),"-","△")&amp;"】"))</f>
        <v>【300.47】</v>
      </c>
      <c r="CL6" s="36">
        <f>IF(CL7="",NA(),CL7)</f>
        <v>40.53</v>
      </c>
      <c r="CM6" s="36">
        <f t="shared" ref="CM6:CU6" si="10">IF(CM7="",NA(),CM7)</f>
        <v>41.28</v>
      </c>
      <c r="CN6" s="36">
        <f t="shared" si="10"/>
        <v>26.7</v>
      </c>
      <c r="CO6" s="36">
        <f t="shared" si="10"/>
        <v>44.08</v>
      </c>
      <c r="CP6" s="36">
        <f t="shared" si="10"/>
        <v>40.68</v>
      </c>
      <c r="CQ6" s="36">
        <f t="shared" si="10"/>
        <v>48.7</v>
      </c>
      <c r="CR6" s="36">
        <f t="shared" si="10"/>
        <v>46.9</v>
      </c>
      <c r="CS6" s="36">
        <f t="shared" si="10"/>
        <v>47.95</v>
      </c>
      <c r="CT6" s="36">
        <f t="shared" si="10"/>
        <v>48.26</v>
      </c>
      <c r="CU6" s="36">
        <f t="shared" si="10"/>
        <v>48.01</v>
      </c>
      <c r="CV6" s="35" t="str">
        <f>IF(CV7="","",IF(CV7="-","【-】","【"&amp;SUBSTITUTE(TEXT(CV7,"#,##0.00"),"-","△")&amp;"】"))</f>
        <v>【54.90】</v>
      </c>
      <c r="CW6" s="36">
        <f>IF(CW7="",NA(),CW7)</f>
        <v>66.22</v>
      </c>
      <c r="CX6" s="36">
        <f t="shared" ref="CX6:DF6" si="11">IF(CX7="",NA(),CX7)</f>
        <v>49.47</v>
      </c>
      <c r="CY6" s="36">
        <f t="shared" si="11"/>
        <v>76.48</v>
      </c>
      <c r="CZ6" s="36">
        <f t="shared" si="11"/>
        <v>74</v>
      </c>
      <c r="DA6" s="36">
        <f t="shared" si="11"/>
        <v>65.48</v>
      </c>
      <c r="DB6" s="36">
        <f t="shared" si="11"/>
        <v>74.959999999999994</v>
      </c>
      <c r="DC6" s="36">
        <f t="shared" si="11"/>
        <v>74.63</v>
      </c>
      <c r="DD6" s="36">
        <f t="shared" si="11"/>
        <v>74.900000000000006</v>
      </c>
      <c r="DE6" s="36">
        <f t="shared" si="11"/>
        <v>72.72</v>
      </c>
      <c r="DF6" s="36">
        <f t="shared" si="11"/>
        <v>72.75</v>
      </c>
      <c r="DG6" s="35" t="str">
        <f>IF(DG7="","",IF(DG7="-","【-】","【"&amp;SUBSTITUTE(TEXT(DG7,"#,##0.00"),"-","△")&amp;"】"))</f>
        <v>【73.31】</v>
      </c>
      <c r="DH6" s="35" t="e">
        <f>IF(DH7="",NA(),DH7)</f>
        <v>#N/A</v>
      </c>
      <c r="DI6" s="35" t="e">
        <f t="shared" ref="DI6:DQ6" si="12">IF(DI7="",NA(),DI7)</f>
        <v>#N/A</v>
      </c>
      <c r="DJ6" s="35" t="e">
        <f t="shared" si="12"/>
        <v>#N/A</v>
      </c>
      <c r="DK6" s="35" t="e">
        <f t="shared" si="12"/>
        <v>#N/A</v>
      </c>
      <c r="DL6" s="35" t="e">
        <f t="shared" si="12"/>
        <v>#N/A</v>
      </c>
      <c r="DM6" s="35" t="e">
        <f t="shared" si="12"/>
        <v>#N/A</v>
      </c>
      <c r="DN6" s="35" t="e">
        <f t="shared" si="12"/>
        <v>#N/A</v>
      </c>
      <c r="DO6" s="35" t="e">
        <f t="shared" si="12"/>
        <v>#N/A</v>
      </c>
      <c r="DP6" s="35" t="e">
        <f t="shared" si="12"/>
        <v>#N/A</v>
      </c>
      <c r="DQ6" s="35" t="e">
        <f t="shared" si="12"/>
        <v>#N/A</v>
      </c>
      <c r="DR6" s="35" t="str">
        <f>IF(DR7="","",IF(DR7="-","【-】","【"&amp;SUBSTITUTE(TEXT(DR7,"#,##0.00"),"-","△")&amp;"】"))</f>
        <v/>
      </c>
      <c r="DS6" s="35" t="e">
        <f>IF(DS7="",NA(),DS7)</f>
        <v>#N/A</v>
      </c>
      <c r="DT6" s="35" t="e">
        <f t="shared" ref="DT6:EB6" si="13">IF(DT7="",NA(),DT7)</f>
        <v>#N/A</v>
      </c>
      <c r="DU6" s="35" t="e">
        <f t="shared" si="13"/>
        <v>#N/A</v>
      </c>
      <c r="DV6" s="35" t="e">
        <f t="shared" si="13"/>
        <v>#N/A</v>
      </c>
      <c r="DW6" s="35" t="e">
        <f t="shared" si="13"/>
        <v>#N/A</v>
      </c>
      <c r="DX6" s="35" t="e">
        <f t="shared" si="13"/>
        <v>#N/A</v>
      </c>
      <c r="DY6" s="35" t="e">
        <f t="shared" si="13"/>
        <v>#N/A</v>
      </c>
      <c r="DZ6" s="35" t="e">
        <f t="shared" si="13"/>
        <v>#N/A</v>
      </c>
      <c r="EA6" s="35" t="e">
        <f t="shared" si="13"/>
        <v>#N/A</v>
      </c>
      <c r="EB6" s="35" t="e">
        <f t="shared" si="13"/>
        <v>#N/A</v>
      </c>
      <c r="EC6" s="35" t="str">
        <f>IF(EC7="","",IF(EC7="-","【-】","【"&amp;SUBSTITUTE(TEXT(EC7,"#,##0.00"),"-","△")&amp;"】"))</f>
        <v/>
      </c>
      <c r="ED6" s="35">
        <f>IF(ED7="",NA(),ED7)</f>
        <v>0</v>
      </c>
      <c r="EE6" s="35">
        <f t="shared" ref="EE6:EM6" si="14">IF(EE7="",NA(),EE7)</f>
        <v>0</v>
      </c>
      <c r="EF6" s="36">
        <f t="shared" si="14"/>
        <v>13.68</v>
      </c>
      <c r="EG6" s="36">
        <f t="shared" si="14"/>
        <v>5.5</v>
      </c>
      <c r="EH6" s="36">
        <f t="shared" si="14"/>
        <v>2.89</v>
      </c>
      <c r="EI6" s="36">
        <f t="shared" si="14"/>
        <v>1.26</v>
      </c>
      <c r="EJ6" s="36">
        <f t="shared" si="14"/>
        <v>0.78</v>
      </c>
      <c r="EK6" s="36">
        <f t="shared" si="14"/>
        <v>0.56999999999999995</v>
      </c>
      <c r="EL6" s="36">
        <f t="shared" si="14"/>
        <v>0.62</v>
      </c>
      <c r="EM6" s="36">
        <f t="shared" si="14"/>
        <v>0.39</v>
      </c>
      <c r="EN6" s="35" t="str">
        <f>IF(EN7="","",IF(EN7="-","【-】","【"&amp;SUBSTITUTE(TEXT(EN7,"#,##0.00"),"-","△")&amp;"】"))</f>
        <v>【0.56】</v>
      </c>
    </row>
    <row r="7" spans="1:144" s="37" customFormat="1" x14ac:dyDescent="0.15">
      <c r="A7" s="29"/>
      <c r="B7" s="38">
        <v>2019</v>
      </c>
      <c r="C7" s="38">
        <v>74462</v>
      </c>
      <c r="D7" s="38">
        <v>47</v>
      </c>
      <c r="E7" s="38">
        <v>1</v>
      </c>
      <c r="F7" s="38">
        <v>0</v>
      </c>
      <c r="G7" s="38">
        <v>0</v>
      </c>
      <c r="H7" s="38" t="s">
        <v>96</v>
      </c>
      <c r="I7" s="38" t="s">
        <v>97</v>
      </c>
      <c r="J7" s="38" t="s">
        <v>98</v>
      </c>
      <c r="K7" s="38" t="s">
        <v>99</v>
      </c>
      <c r="L7" s="38" t="s">
        <v>100</v>
      </c>
      <c r="M7" s="38" t="s">
        <v>101</v>
      </c>
      <c r="N7" s="39" t="s">
        <v>102</v>
      </c>
      <c r="O7" s="39" t="s">
        <v>103</v>
      </c>
      <c r="P7" s="39">
        <v>90.29</v>
      </c>
      <c r="Q7" s="39">
        <v>4070</v>
      </c>
      <c r="R7" s="39">
        <v>1244</v>
      </c>
      <c r="S7" s="39">
        <v>209.46</v>
      </c>
      <c r="T7" s="39">
        <v>5.94</v>
      </c>
      <c r="U7" s="39">
        <v>1116</v>
      </c>
      <c r="V7" s="39">
        <v>6.49</v>
      </c>
      <c r="W7" s="39">
        <v>171.96</v>
      </c>
      <c r="X7" s="39">
        <v>69.38</v>
      </c>
      <c r="Y7" s="39">
        <v>75.53</v>
      </c>
      <c r="Z7" s="39">
        <v>33.86</v>
      </c>
      <c r="AA7" s="39">
        <v>89.01</v>
      </c>
      <c r="AB7" s="39">
        <v>86.04</v>
      </c>
      <c r="AC7" s="39">
        <v>72.03</v>
      </c>
      <c r="AD7" s="39">
        <v>72.11</v>
      </c>
      <c r="AE7" s="39">
        <v>74.05</v>
      </c>
      <c r="AF7" s="39">
        <v>73.25</v>
      </c>
      <c r="AG7" s="39">
        <v>75.06</v>
      </c>
      <c r="AH7" s="39">
        <v>76.03</v>
      </c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>
        <v>959.43</v>
      </c>
      <c r="BF7" s="39">
        <v>871.49</v>
      </c>
      <c r="BG7" s="39">
        <v>997.72</v>
      </c>
      <c r="BH7" s="39">
        <v>1009.37</v>
      </c>
      <c r="BI7" s="39">
        <v>997.14</v>
      </c>
      <c r="BJ7" s="39">
        <v>1510.14</v>
      </c>
      <c r="BK7" s="39">
        <v>1595.62</v>
      </c>
      <c r="BL7" s="39">
        <v>1302.33</v>
      </c>
      <c r="BM7" s="39">
        <v>1274.21</v>
      </c>
      <c r="BN7" s="39">
        <v>1183.92</v>
      </c>
      <c r="BO7" s="39">
        <v>1084.05</v>
      </c>
      <c r="BP7" s="39">
        <v>37.61</v>
      </c>
      <c r="BQ7" s="39">
        <v>31.66</v>
      </c>
      <c r="BR7" s="39">
        <v>18.62</v>
      </c>
      <c r="BS7" s="39">
        <v>42.23</v>
      </c>
      <c r="BT7" s="39">
        <v>35.659999999999997</v>
      </c>
      <c r="BU7" s="39">
        <v>22.67</v>
      </c>
      <c r="BV7" s="39">
        <v>37.92</v>
      </c>
      <c r="BW7" s="39">
        <v>40.89</v>
      </c>
      <c r="BX7" s="39">
        <v>41.25</v>
      </c>
      <c r="BY7" s="39">
        <v>42.5</v>
      </c>
      <c r="BZ7" s="39">
        <v>53.46</v>
      </c>
      <c r="CA7" s="39">
        <v>647.78</v>
      </c>
      <c r="CB7" s="39">
        <v>1048.08</v>
      </c>
      <c r="CC7" s="39">
        <v>1771.99</v>
      </c>
      <c r="CD7" s="39">
        <v>490.33</v>
      </c>
      <c r="CE7" s="39">
        <v>722.37</v>
      </c>
      <c r="CF7" s="39">
        <v>789.62</v>
      </c>
      <c r="CG7" s="39">
        <v>423.18</v>
      </c>
      <c r="CH7" s="39">
        <v>383.2</v>
      </c>
      <c r="CI7" s="39">
        <v>383.25</v>
      </c>
      <c r="CJ7" s="39">
        <v>377.72</v>
      </c>
      <c r="CK7" s="39">
        <v>300.47000000000003</v>
      </c>
      <c r="CL7" s="39">
        <v>40.53</v>
      </c>
      <c r="CM7" s="39">
        <v>41.28</v>
      </c>
      <c r="CN7" s="39">
        <v>26.7</v>
      </c>
      <c r="CO7" s="39">
        <v>44.08</v>
      </c>
      <c r="CP7" s="39">
        <v>40.68</v>
      </c>
      <c r="CQ7" s="39">
        <v>48.7</v>
      </c>
      <c r="CR7" s="39">
        <v>46.9</v>
      </c>
      <c r="CS7" s="39">
        <v>47.95</v>
      </c>
      <c r="CT7" s="39">
        <v>48.26</v>
      </c>
      <c r="CU7" s="39">
        <v>48.01</v>
      </c>
      <c r="CV7" s="39">
        <v>54.9</v>
      </c>
      <c r="CW7" s="39">
        <v>66.22</v>
      </c>
      <c r="CX7" s="39">
        <v>49.47</v>
      </c>
      <c r="CY7" s="39">
        <v>76.48</v>
      </c>
      <c r="CZ7" s="39">
        <v>74</v>
      </c>
      <c r="DA7" s="39">
        <v>65.48</v>
      </c>
      <c r="DB7" s="39">
        <v>74.959999999999994</v>
      </c>
      <c r="DC7" s="39">
        <v>74.63</v>
      </c>
      <c r="DD7" s="39">
        <v>74.900000000000006</v>
      </c>
      <c r="DE7" s="39">
        <v>72.72</v>
      </c>
      <c r="DF7" s="39">
        <v>72.75</v>
      </c>
      <c r="DG7" s="39">
        <v>73.31</v>
      </c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>
        <v>0</v>
      </c>
      <c r="EE7" s="39">
        <v>0</v>
      </c>
      <c r="EF7" s="39">
        <v>13.68</v>
      </c>
      <c r="EG7" s="39">
        <v>5.5</v>
      </c>
      <c r="EH7" s="39">
        <v>2.89</v>
      </c>
      <c r="EI7" s="39">
        <v>1.26</v>
      </c>
      <c r="EJ7" s="39">
        <v>0.78</v>
      </c>
      <c r="EK7" s="39">
        <v>0.56999999999999995</v>
      </c>
      <c r="EL7" s="39">
        <v>0.62</v>
      </c>
      <c r="EM7" s="39">
        <v>0.39</v>
      </c>
      <c r="EN7" s="39">
        <v>0.56000000000000005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</row>
    <row r="9" spans="1:144" x14ac:dyDescent="0.15">
      <c r="A9" s="41"/>
      <c r="B9" s="41" t="s">
        <v>104</v>
      </c>
      <c r="C9" s="41" t="s">
        <v>105</v>
      </c>
      <c r="D9" s="41" t="s">
        <v>106</v>
      </c>
      <c r="E9" s="41" t="s">
        <v>107</v>
      </c>
      <c r="F9" s="41" t="s">
        <v>108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1" t="s">
        <v>46</v>
      </c>
      <c r="B10" s="42">
        <f t="shared" ref="B10:E10" si="15">DATEVALUE($B7+12-B11&amp;"/1/"&amp;B12)</f>
        <v>46388</v>
      </c>
      <c r="C10" s="42">
        <f t="shared" si="15"/>
        <v>46753</v>
      </c>
      <c r="D10" s="42">
        <f t="shared" si="15"/>
        <v>47119</v>
      </c>
      <c r="E10" s="42">
        <f t="shared" si="15"/>
        <v>47484</v>
      </c>
      <c r="F10" s="43">
        <f>DATEVALUE($B7+12-F11&amp;"/1/"&amp;F12)</f>
        <v>47849</v>
      </c>
    </row>
    <row r="11" spans="1:144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109</v>
      </c>
    </row>
    <row r="12" spans="1:144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110</v>
      </c>
    </row>
    <row r="13" spans="1:144" x14ac:dyDescent="0.15">
      <c r="B13" t="s">
        <v>111</v>
      </c>
      <c r="C13" t="s">
        <v>112</v>
      </c>
      <c r="D13" t="s">
        <v>111</v>
      </c>
      <c r="E13" t="s">
        <v>113</v>
      </c>
      <c r="F13" t="s">
        <v>114</v>
      </c>
      <c r="G13" t="s">
        <v>115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