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0545\Desktop\上水関係\051 経営分析比較表\R元\"/>
    </mc:Choice>
  </mc:AlternateContent>
  <workbookProtection workbookAlgorithmName="SHA-512" workbookHashValue="74L64Sm7H7utpGo7M/VWsjhlLLvIMcO0KKjC1z2NqzxcfKDTZkTAjHai36+nrJ92Baxhv61kGq1D+DpA+gkSQA==" workbookSaltValue="ph8pADiRbDpdf7ndB5zsB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0" i="5" l="1"/>
  <c r="DG10" i="5"/>
  <c r="CM10" i="5"/>
  <c r="CK10" i="5"/>
  <c r="BY10" i="5"/>
  <c r="BO10" i="5"/>
  <c r="AU10" i="5"/>
  <c r="AS10" i="5"/>
  <c r="AQ10" i="5"/>
  <c r="AG10" i="5"/>
  <c r="W10" i="5"/>
  <c r="F10" i="5"/>
  <c r="DI10" i="5" s="1"/>
  <c r="E10" i="5"/>
  <c r="DS10" i="5" s="1"/>
  <c r="D10" i="5"/>
  <c r="DR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BE10" i="5"/>
  <c r="CI10" i="5"/>
  <c r="CW10" i="5"/>
  <c r="DQ10" i="5"/>
  <c r="EA10" i="5"/>
  <c r="EE10" i="5"/>
  <c r="X10" i="5"/>
  <c r="AH10" i="5"/>
  <c r="AR10" i="5"/>
  <c r="BB10" i="5"/>
  <c r="BF10" i="5"/>
  <c r="BP10" i="5"/>
  <c r="BZ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<sst xmlns="http://schemas.openxmlformats.org/spreadsheetml/2006/main" count="262" uniqueCount="108">
  <si>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</si>
  <si>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</si>
  <si>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</si>
  <si>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</si>
  <si>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</si>
  <si>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</si>
  <si>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</si>
  <si>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</si>
  <si>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</si>
  <si>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</si>
  <si>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</si>
  <si>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</si>
  <si>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</si>
  <si>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</si>
  <si>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</si>
  <si>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</si>
  <si>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</si>
  <si>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</si>
  <si>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</si>
  <si>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</si>
  <si>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</si>
  <si>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</si>
  <si>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</si>
  <si>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</si>
  <si>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</si>
  <si>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</si>
  <si>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</si>
  <si>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</si>
  <si>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</si>
  <si>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</si>
  <si>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</si>
  <si>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</si>
  <si>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</si>
  <si>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</si>
  <si>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</si>
  <si>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</si>
  <si>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</si>
  <si>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</si>
  <si>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</si>
  <si>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</si>
  <si>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</si>
  <si>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</si>
  <si>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</si>
  <si>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</si>
  <si>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</si>
  <si>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</si>
  <si>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</si>
  <si>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</si>
  <si>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</si>
  <si>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</si>
  <si>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</si>
  <si>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</si>
  <si>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</si>
  <si>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</si>
  <si>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</si>
  <si>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</si>
  <si>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</si>
  <si>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</si>
  <si>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</si>
  <si>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</si>
  <si>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</si>
  <si>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</si>
  <si>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</si>
  <si>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</si>
  <si>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</si>
  <si>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</si>
  <si>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</si>
  <si>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</si>
  <si>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</si>
  <si>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</si>
  <si>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</si>
  <si>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</si>
  <si>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</si>
  <si>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</si>
  <si>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</si>
  <si>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</si>
  <si>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</si>
  <si>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</si>
  <si>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</si>
  <si>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</si>
  <si>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</si>
  <si>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</si>
  <si>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</si>
  <si>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</si>
  <si>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</si>
  <si>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</si>
  <si>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</si>
  <si>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</si>
  <si>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</si>
  <si>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072052</t>
  </si>
  <si>
    <t>46</t>
  </si>
  <si>
    <t>02</t>
  </si>
  <si>
    <t>0</t>
  </si>
  <si>
    <t>000</t>
  </si>
  <si>
    <t>福島県　白河市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</si>
  <si>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</si>
  <si>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</si>
  <si>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</si>
  <si>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</si>
  <si>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</si>
  <si>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</si>
  <si>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</si>
  <si>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</si>
  <si>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</si>
  <si>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</si>
  <si>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当市の工業用水道事業の給水状況は、供給事業所が３社であり、契約水量も少ないため、収益の大部分を他会計からの財政支援によって賄われている。
　近年は、契約水量の増加により、⑤料金回収率、⑦施設利用率等が増加となっているが、今後も厳しい経営状況が予想される。</t>
    <rPh sb="18" eb="20">
      <t>キョウキュウ</t>
    </rPh>
    <rPh sb="20" eb="23">
      <t>ジギョウショ</t>
    </rPh>
    <rPh sb="25" eb="26">
      <t>シャ</t>
    </rPh>
    <rPh sb="30" eb="32">
      <t>ケイヤク</t>
    </rPh>
    <rPh sb="32" eb="34">
      <t>スイリョウ</t>
    </rPh>
    <rPh sb="35" eb="36">
      <t>スク</t>
    </rPh>
    <rPh sb="41" eb="43">
      <t>シュウエキ</t>
    </rPh>
    <rPh sb="44" eb="47">
      <t>ダイブブン</t>
    </rPh>
    <rPh sb="48" eb="49">
      <t>タ</t>
    </rPh>
    <rPh sb="49" eb="51">
      <t>カイケイ</t>
    </rPh>
    <rPh sb="54" eb="56">
      <t>ザイセイ</t>
    </rPh>
    <rPh sb="56" eb="58">
      <t>シエン</t>
    </rPh>
    <rPh sb="62" eb="63">
      <t>マカナ</t>
    </rPh>
    <phoneticPr fontId="5"/>
  </si>
  <si>
    <t>　老朽化については、現在のところ償却年数を超える管路等がないため、管路更新の計画はないが、今後管路等の修繕・更新等を見据え、更なる経営の健全化に努める必要がある。</t>
    <rPh sb="10" eb="12">
      <t>ゲンザイ</t>
    </rPh>
    <rPh sb="38" eb="40">
      <t>ケイカク</t>
    </rPh>
    <rPh sb="58" eb="60">
      <t>ミス</t>
    </rPh>
    <rPh sb="62" eb="63">
      <t>サラ</t>
    </rPh>
    <phoneticPr fontId="5"/>
  </si>
  <si>
    <t>　経営状況としては厳しい状況にあり、営業収益の向上のためには、供給事業所の新規契約と既契約事業所での使用水量の増加が不可欠となっている。
　今後は、企業誘致担当部署との密な連携と、既契約事業所への使用水量の増加に向けた働きかけを行い、配水能力を効果的・効率的に発揮できる経営環境づくりに努め、経営の健全化を目指していきたい。</t>
    <rPh sb="31" eb="33">
      <t>キョウキュウ</t>
    </rPh>
    <rPh sb="33" eb="36">
      <t>ジギョウショ</t>
    </rPh>
    <rPh sb="37" eb="39">
      <t>シンキ</t>
    </rPh>
    <rPh sb="39" eb="41">
      <t>ケイヤク</t>
    </rPh>
    <rPh sb="42" eb="43">
      <t>キ</t>
    </rPh>
    <rPh sb="43" eb="45">
      <t>ケイヤク</t>
    </rPh>
    <rPh sb="45" eb="48">
      <t>ジギョウショ</t>
    </rPh>
    <rPh sb="50" eb="52">
      <t>シヨウ</t>
    </rPh>
    <rPh sb="52" eb="54">
      <t>スイリョウ</t>
    </rPh>
    <rPh sb="55" eb="57">
      <t>ゾウカ</t>
    </rPh>
    <rPh sb="58" eb="61">
      <t>フカケツ</t>
    </rPh>
    <rPh sb="70" eb="72">
      <t>コンゴ</t>
    </rPh>
    <rPh sb="74" eb="76">
      <t>キギョウ</t>
    </rPh>
    <rPh sb="76" eb="78">
      <t>ユウチ</t>
    </rPh>
    <rPh sb="78" eb="80">
      <t>タントウ</t>
    </rPh>
    <rPh sb="80" eb="82">
      <t>ブショ</t>
    </rPh>
    <rPh sb="84" eb="85">
      <t>ミツ</t>
    </rPh>
    <rPh sb="86" eb="88">
      <t>レンケイ</t>
    </rPh>
    <rPh sb="90" eb="91">
      <t>キ</t>
    </rPh>
    <rPh sb="91" eb="93">
      <t>ケイヤク</t>
    </rPh>
    <rPh sb="93" eb="96">
      <t>ジギョウショ</t>
    </rPh>
    <rPh sb="98" eb="100">
      <t>シヨウ</t>
    </rPh>
    <rPh sb="100" eb="102">
      <t>スイリョウ</t>
    </rPh>
    <rPh sb="103" eb="105">
      <t>ゾウカ</t>
    </rPh>
    <rPh sb="106" eb="107">
      <t>ム</t>
    </rPh>
    <rPh sb="109" eb="110">
      <t>ハタラ</t>
    </rPh>
    <rPh sb="114" eb="11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</si>
</sst>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26.63</c:v>
                </c:pt>
                <c:pt idx="1">
                  <c:v>28.95</c:v>
                </c:pt>
                <c:pt idx="2">
                  <c:v>31.27</c:v>
                </c:pt>
                <c:pt idx="3">
                  <c:v>33.58</c:v>
                </c:pt>
                <c:pt idx="4">
                  <c:v>35.75</c:v>
                </c:pt>
              </c:numCache>
            </c:numRef>
          </c:val>
          <c:extLst>
            <c:ext xmlns:c16="http://schemas.microsoft.com/office/drawing/2014/chart" uri="{C3380CC4-5D6E-409C-BE32-E72D297353CC}">
              <c16:uniqueId val="{00000000-4BAA-499F-AD9D-9CC4E7E36D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4BAA-499F-AD9D-9CC4E7E36D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EE-41B4-98ED-D89AE41ECE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FBEE-41B4-98ED-D89AE41ECE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101.15</c:v>
                </c:pt>
                <c:pt idx="1">
                  <c:v>100</c:v>
                </c:pt>
                <c:pt idx="2">
                  <c:v>100</c:v>
                </c:pt>
                <c:pt idx="3">
                  <c:v>100</c:v>
                </c:pt>
                <c:pt idx="4">
                  <c:v>100</c:v>
                </c:pt>
              </c:numCache>
            </c:numRef>
          </c:val>
          <c:extLst>
            <c:ext xmlns:c16="http://schemas.microsoft.com/office/drawing/2014/chart" uri="{C3380CC4-5D6E-409C-BE32-E72D297353CC}">
              <c16:uniqueId val="{00000000-A9B0-4563-B496-DB36B4F46FF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A9B0-4563-B496-DB36B4F46FF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FE-4F52-8A30-B1643B8315B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00FE-4F52-8A30-B1643B8315B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64-4C71-AE3C-FCD4F1EFAC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A064-4C71-AE3C-FCD4F1EFAC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77.650000000000006</c:v>
                </c:pt>
                <c:pt idx="1">
                  <c:v>82.53</c:v>
                </c:pt>
                <c:pt idx="2">
                  <c:v>71.69</c:v>
                </c:pt>
                <c:pt idx="3">
                  <c:v>40.96</c:v>
                </c:pt>
                <c:pt idx="4">
                  <c:v>46.65</c:v>
                </c:pt>
              </c:numCache>
            </c:numRef>
          </c:val>
          <c:extLst>
            <c:ext xmlns:c16="http://schemas.microsoft.com/office/drawing/2014/chart" uri="{C3380CC4-5D6E-409C-BE32-E72D297353CC}">
              <c16:uniqueId val="{00000000-F52C-4218-AA9D-56B86C507D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F52C-4218-AA9D-56B86C507D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21531.52</c:v>
                </c:pt>
                <c:pt idx="1">
                  <c:v>15542.26</c:v>
                </c:pt>
                <c:pt idx="2">
                  <c:v>12072.17</c:v>
                </c:pt>
                <c:pt idx="3">
                  <c:v>10322.64</c:v>
                </c:pt>
                <c:pt idx="4">
                  <c:v>9275.07</c:v>
                </c:pt>
              </c:numCache>
            </c:numRef>
          </c:val>
          <c:extLst>
            <c:ext xmlns:c16="http://schemas.microsoft.com/office/drawing/2014/chart" uri="{C3380CC4-5D6E-409C-BE32-E72D297353CC}">
              <c16:uniqueId val="{00000000-B75C-4328-BF49-1C92A70E91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B75C-4328-BF49-1C92A70E91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7.55</c:v>
                </c:pt>
                <c:pt idx="1">
                  <c:v>10.99</c:v>
                </c:pt>
                <c:pt idx="2">
                  <c:v>12.78</c:v>
                </c:pt>
                <c:pt idx="3">
                  <c:v>14.73</c:v>
                </c:pt>
                <c:pt idx="4">
                  <c:v>16.79</c:v>
                </c:pt>
              </c:numCache>
            </c:numRef>
          </c:val>
          <c:extLst>
            <c:ext xmlns:c16="http://schemas.microsoft.com/office/drawing/2014/chart" uri="{C3380CC4-5D6E-409C-BE32-E72D297353CC}">
              <c16:uniqueId val="{00000000-9424-4AC5-88C8-3612AD3FE6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9424-4AC5-88C8-3612AD3FE6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888.12</c:v>
                </c:pt>
                <c:pt idx="1">
                  <c:v>606.91999999999996</c:v>
                </c:pt>
                <c:pt idx="2">
                  <c:v>510.61</c:v>
                </c:pt>
                <c:pt idx="3">
                  <c:v>494.45</c:v>
                </c:pt>
                <c:pt idx="4">
                  <c:v>404.2</c:v>
                </c:pt>
              </c:numCache>
            </c:numRef>
          </c:val>
          <c:extLst>
            <c:ext xmlns:c16="http://schemas.microsoft.com/office/drawing/2014/chart" uri="{C3380CC4-5D6E-409C-BE32-E72D297353CC}">
              <c16:uniqueId val="{00000000-A588-4F3F-A4A2-9B660F2E62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A588-4F3F-A4A2-9B660F2E62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2.4300000000000002</c:v>
                </c:pt>
                <c:pt idx="1">
                  <c:v>4.28</c:v>
                </c:pt>
                <c:pt idx="2">
                  <c:v>5.73</c:v>
                </c:pt>
                <c:pt idx="3">
                  <c:v>5.75</c:v>
                </c:pt>
                <c:pt idx="4">
                  <c:v>6.67</c:v>
                </c:pt>
              </c:numCache>
            </c:numRef>
          </c:val>
          <c:extLst>
            <c:ext xmlns:c16="http://schemas.microsoft.com/office/drawing/2014/chart" uri="{C3380CC4-5D6E-409C-BE32-E72D297353CC}">
              <c16:uniqueId val="{00000000-1B5D-416D-83A3-F52EDFE462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1B5D-416D-83A3-F52EDFE462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3.33</c:v>
                </c:pt>
                <c:pt idx="1">
                  <c:v>5.67</c:v>
                </c:pt>
                <c:pt idx="2">
                  <c:v>5.67</c:v>
                </c:pt>
                <c:pt idx="3">
                  <c:v>5.67</c:v>
                </c:pt>
                <c:pt idx="4">
                  <c:v>5.67</c:v>
                </c:pt>
              </c:numCache>
            </c:numRef>
          </c:val>
          <c:extLst>
            <c:ext xmlns:c16="http://schemas.microsoft.com/office/drawing/2014/chart" uri="{C3380CC4-5D6E-409C-BE32-E72D297353CC}">
              <c16:uniqueId val="{00000000-8B0C-45AC-B081-76E96E4A20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8B0C-45AC-B081-76E96E4A20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M49" zoomScale="96" zoomScaleNormal="96"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福島県　白河市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6000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400</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18.2</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3</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340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105</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101.15</v>
      </c>
      <c r="Y32" s="107"/>
      <c r="Z32" s="107"/>
      <c r="AA32" s="107"/>
      <c r="AB32" s="107"/>
      <c r="AC32" s="107"/>
      <c r="AD32" s="107"/>
      <c r="AE32" s="107"/>
      <c r="AF32" s="107"/>
      <c r="AG32" s="107"/>
      <c r="AH32" s="107"/>
      <c r="AI32" s="107"/>
      <c r="AJ32" s="107"/>
      <c r="AK32" s="107"/>
      <c r="AL32" s="107"/>
      <c r="AM32" s="107"/>
      <c r="AN32" s="107"/>
      <c r="AO32" s="107"/>
      <c r="AP32" s="107"/>
      <c r="AQ32" s="108"/>
      <c r="AR32" s="106">
        <f>データ!U6</f>
        <v>100</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100</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100</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100</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77.650000000000006</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82.53</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71.69</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40.96</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46.65</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21531.52</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15542.26</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12072.17</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10322.64</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9275.07</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118.03</v>
      </c>
      <c r="Y33" s="107"/>
      <c r="Z33" s="107"/>
      <c r="AA33" s="107"/>
      <c r="AB33" s="107"/>
      <c r="AC33" s="107"/>
      <c r="AD33" s="107"/>
      <c r="AE33" s="107"/>
      <c r="AF33" s="107"/>
      <c r="AG33" s="107"/>
      <c r="AH33" s="107"/>
      <c r="AI33" s="107"/>
      <c r="AJ33" s="107"/>
      <c r="AK33" s="107"/>
      <c r="AL33" s="107"/>
      <c r="AM33" s="107"/>
      <c r="AN33" s="107"/>
      <c r="AO33" s="107"/>
      <c r="AP33" s="107"/>
      <c r="AQ33" s="108"/>
      <c r="AR33" s="106">
        <f>データ!Z6</f>
        <v>120</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113.67</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110.79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108.76</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101.87</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115.82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118.97</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121.15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125.8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742.59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549.77</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730.25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868.31</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732.52</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430.97</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536.28</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514.66</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504.81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498.01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106</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7.55</v>
      </c>
      <c r="Y55" s="107"/>
      <c r="Z55" s="107"/>
      <c r="AA55" s="107"/>
      <c r="AB55" s="107"/>
      <c r="AC55" s="107"/>
      <c r="AD55" s="107"/>
      <c r="AE55" s="107"/>
      <c r="AF55" s="107"/>
      <c r="AG55" s="107"/>
      <c r="AH55" s="107"/>
      <c r="AI55" s="107"/>
      <c r="AJ55" s="107"/>
      <c r="AK55" s="107"/>
      <c r="AL55" s="107"/>
      <c r="AM55" s="107"/>
      <c r="AN55" s="107"/>
      <c r="AO55" s="107"/>
      <c r="AP55" s="107"/>
      <c r="AQ55" s="108"/>
      <c r="AR55" s="106">
        <f>データ!BM6</f>
        <v>10.99</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12.78</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14.73</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16.79</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888.12</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606.91999999999996</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510.61</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494.45</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404.2</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2.4300000000000002</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4.28</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5.73</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5.75</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6.67</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3.33</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5.67</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5.67</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5.67</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5.67</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100.16</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100.54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95.99</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94.91</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90.22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42.5</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42.19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44.55</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47.36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49.94</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35.909999999999997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35.54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35.24</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35.22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34.92</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52.54</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50.81</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50.28</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51.42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50.9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107</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H27</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H28</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H29</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H30</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R01</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H27</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H28</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H29</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H30</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R01</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H27</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H28</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H29</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H30</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R01</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26.63</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28.95</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31.27</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33.58</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35.75</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53.92</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53.32</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53.4</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53.49</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54.3</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3.4</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3.56</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3.46</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3.28</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4.66</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0.19</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0.06</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0.13</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0.02</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0.06</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37</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38</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【77.39】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【59.23】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【47.77】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【0.34】</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h6Mlk8/Chm+jr58jvi2xRB7iAp+42jz9YQb0zuYx9CNOZQsI4TcroqwHXjxrIpfR3v2ru1OYvLQoZT5FPTAmTA==" saltValue="0fBeZ7TDNUzm5j7Q6icec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54" t="s">
        <v>48</v>
      </c>
      <c r="I3" s="155"/>
      <c r="J3" s="155"/>
      <c r="K3" s="155"/>
      <c r="L3" s="155"/>
      <c r="M3" s="155"/>
      <c r="N3" s="155"/>
      <c r="O3" s="155"/>
      <c r="P3" s="155"/>
      <c r="Q3" s="155"/>
      <c r="R3" s="155"/>
      <c r="S3" s="155"/>
      <c r="T3" s="158" t="s">
        <v>49</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101.15</v>
      </c>
      <c r="U6" s="52">
        <f>U7</f>
        <v>100</v>
      </c>
      <c r="V6" s="52">
        <f>V7</f>
        <v>100</v>
      </c>
      <c r="W6" s="52">
        <f>W7</f>
        <v>100</v>
      </c>
      <c r="X6" s="52">
        <f t="shared" si="3"/>
        <v>100</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0</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77.650000000000006</v>
      </c>
      <c r="AQ6" s="52">
        <f>AQ7</f>
        <v>82.53</v>
      </c>
      <c r="AR6" s="52">
        <f>AR7</f>
        <v>71.69</v>
      </c>
      <c r="AS6" s="52">
        <f>AS7</f>
        <v>40.96</v>
      </c>
      <c r="AT6" s="52">
        <f t="shared" si="3"/>
        <v>46.65</v>
      </c>
      <c r="AU6" s="52">
        <f t="shared" si="3"/>
        <v>742.59</v>
      </c>
      <c r="AV6" s="52">
        <f t="shared" si="3"/>
        <v>549.77</v>
      </c>
      <c r="AW6" s="52">
        <f t="shared" si="3"/>
        <v>730.25</v>
      </c>
      <c r="AX6" s="52">
        <f t="shared" si="3"/>
        <v>868.31</v>
      </c>
      <c r="AY6" s="52">
        <f t="shared" si="3"/>
        <v>732.52</v>
      </c>
      <c r="AZ6" s="50" t="str">
        <f>IF(AZ7="-","【-】","【"&amp;SUBSTITUTE(TEXT(AZ7,"#,##0.00"),"-","△")&amp;"】")</f>
        <v>【420.52】</v>
      </c>
      <c r="BA6" s="52">
        <f t="shared" si="3"/>
        <v>21531.52</v>
      </c>
      <c r="BB6" s="52">
        <f>BB7</f>
        <v>15542.26</v>
      </c>
      <c r="BC6" s="52">
        <f>BC7</f>
        <v>12072.17</v>
      </c>
      <c r="BD6" s="52">
        <f>BD7</f>
        <v>10322.64</v>
      </c>
      <c r="BE6" s="52">
        <f t="shared" si="3"/>
        <v>9275.07</v>
      </c>
      <c r="BF6" s="52">
        <f t="shared" si="3"/>
        <v>430.97</v>
      </c>
      <c r="BG6" s="52">
        <f t="shared" si="3"/>
        <v>536.28</v>
      </c>
      <c r="BH6" s="52">
        <f t="shared" si="3"/>
        <v>514.66</v>
      </c>
      <c r="BI6" s="52">
        <f t="shared" si="3"/>
        <v>504.81</v>
      </c>
      <c r="BJ6" s="52">
        <f t="shared" si="3"/>
        <v>498.01</v>
      </c>
      <c r="BK6" s="50" t="str">
        <f>IF(BK7="-","【-】","【"&amp;SUBSTITUTE(TEXT(BK7,"#,##0.00"),"-","△")&amp;"】")</f>
        <v>【238.81】</v>
      </c>
      <c r="BL6" s="52">
        <f t="shared" si="3"/>
        <v>7.55</v>
      </c>
      <c r="BM6" s="52">
        <f>BM7</f>
        <v>10.99</v>
      </c>
      <c r="BN6" s="52">
        <f>BN7</f>
        <v>12.78</v>
      </c>
      <c r="BO6" s="52">
        <f>BO7</f>
        <v>14.73</v>
      </c>
      <c r="BP6" s="52">
        <f t="shared" si="3"/>
        <v>16.79</v>
      </c>
      <c r="BQ6" s="52">
        <f t="shared" si="3"/>
        <v>100.16</v>
      </c>
      <c r="BR6" s="52">
        <f t="shared" si="3"/>
        <v>100.54</v>
      </c>
      <c r="BS6" s="52">
        <f t="shared" si="3"/>
        <v>95.99</v>
      </c>
      <c r="BT6" s="52">
        <f t="shared" si="3"/>
        <v>94.91</v>
      </c>
      <c r="BU6" s="52">
        <f t="shared" si="3"/>
        <v>90.22</v>
      </c>
      <c r="BV6" s="50" t="str">
        <f>IF(BV7="-","【-】","【"&amp;SUBSTITUTE(TEXT(BV7,"#,##0.00"),"-","△")&amp;"】")</f>
        <v>【115.00】</v>
      </c>
      <c r="BW6" s="52">
        <f t="shared" si="3"/>
        <v>888.12</v>
      </c>
      <c r="BX6" s="52">
        <f>BX7</f>
        <v>606.91999999999996</v>
      </c>
      <c r="BY6" s="52">
        <f>BY7</f>
        <v>510.61</v>
      </c>
      <c r="BZ6" s="52">
        <f>BZ7</f>
        <v>494.45</v>
      </c>
      <c r="CA6" s="52">
        <f t="shared" si="3"/>
        <v>404.2</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2.4300000000000002</v>
      </c>
      <c r="CI6" s="52">
        <f>CI7</f>
        <v>4.28</v>
      </c>
      <c r="CJ6" s="52">
        <f>CJ7</f>
        <v>5.73</v>
      </c>
      <c r="CK6" s="52">
        <f>CK7</f>
        <v>5.75</v>
      </c>
      <c r="CL6" s="52">
        <f t="shared" si="5"/>
        <v>6.67</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3.33</v>
      </c>
      <c r="CT6" s="52">
        <f>CT7</f>
        <v>5.67</v>
      </c>
      <c r="CU6" s="52">
        <f>CU7</f>
        <v>5.67</v>
      </c>
      <c r="CV6" s="52">
        <f>CV7</f>
        <v>5.67</v>
      </c>
      <c r="CW6" s="52">
        <f t="shared" si="6"/>
        <v>5.67</v>
      </c>
      <c r="CX6" s="52">
        <f t="shared" si="6"/>
        <v>52.54</v>
      </c>
      <c r="CY6" s="52">
        <f t="shared" si="6"/>
        <v>50.81</v>
      </c>
      <c r="CZ6" s="52">
        <f t="shared" si="6"/>
        <v>50.28</v>
      </c>
      <c r="DA6" s="52">
        <f t="shared" si="6"/>
        <v>51.42</v>
      </c>
      <c r="DB6" s="52">
        <f t="shared" si="6"/>
        <v>50.9</v>
      </c>
      <c r="DC6" s="50" t="str">
        <f>IF(DC7="-","【-】","【"&amp;SUBSTITUTE(TEXT(DC7,"#,##0.00"),"-","△")&amp;"】")</f>
        <v>【77.39】</v>
      </c>
      <c r="DD6" s="52">
        <f t="shared" ref="DD6:DM6" si="7">DD7</f>
        <v>26.63</v>
      </c>
      <c r="DE6" s="52">
        <f>DE7</f>
        <v>28.95</v>
      </c>
      <c r="DF6" s="52">
        <f>DF7</f>
        <v>31.27</v>
      </c>
      <c r="DG6" s="52">
        <f>DG7</f>
        <v>33.58</v>
      </c>
      <c r="DH6" s="52">
        <f t="shared" si="7"/>
        <v>35.75</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88</v>
      </c>
      <c r="C7" s="54" t="s">
        <v>89</v>
      </c>
      <c r="D7" s="54" t="s">
        <v>90</v>
      </c>
      <c r="E7" s="54" t="s">
        <v>91</v>
      </c>
      <c r="F7" s="54" t="s">
        <v>92</v>
      </c>
      <c r="G7" s="54" t="s">
        <v>93</v>
      </c>
      <c r="H7" s="54" t="s">
        <v>94</v>
      </c>
      <c r="I7" s="54" t="s">
        <v>95</v>
      </c>
      <c r="J7" s="54" t="s">
        <v>96</v>
      </c>
      <c r="K7" s="55">
        <v>6000</v>
      </c>
      <c r="L7" s="54" t="s">
        <v>97</v>
      </c>
      <c r="M7" s="55">
        <v>1</v>
      </c>
      <c r="N7" s="55">
        <v>400</v>
      </c>
      <c r="O7" s="56" t="s">
        <v>98</v>
      </c>
      <c r="P7" s="56">
        <v>18.2</v>
      </c>
      <c r="Q7" s="55">
        <v>3</v>
      </c>
      <c r="R7" s="55">
        <v>340</v>
      </c>
      <c r="S7" s="54" t="s">
        <v>99</v>
      </c>
      <c r="T7" s="57">
        <v>101.15</v>
      </c>
      <c r="U7" s="57">
        <v>100</v>
      </c>
      <c r="V7" s="57">
        <v>100</v>
      </c>
      <c r="W7" s="57">
        <v>100</v>
      </c>
      <c r="X7" s="57">
        <v>100</v>
      </c>
      <c r="Y7" s="57">
        <v>118.03</v>
      </c>
      <c r="Z7" s="57">
        <v>120</v>
      </c>
      <c r="AA7" s="57">
        <v>113.67</v>
      </c>
      <c r="AB7" s="57">
        <v>110.79</v>
      </c>
      <c r="AC7" s="58">
        <v>108.76</v>
      </c>
      <c r="AD7" s="57">
        <v>119.03</v>
      </c>
      <c r="AE7" s="57">
        <v>0</v>
      </c>
      <c r="AF7" s="57">
        <v>0</v>
      </c>
      <c r="AG7" s="57">
        <v>0</v>
      </c>
      <c r="AH7" s="57">
        <v>0</v>
      </c>
      <c r="AI7" s="57">
        <v>0</v>
      </c>
      <c r="AJ7" s="57">
        <v>101.87</v>
      </c>
      <c r="AK7" s="57">
        <v>115.82</v>
      </c>
      <c r="AL7" s="57">
        <v>118.97</v>
      </c>
      <c r="AM7" s="57">
        <v>121.15</v>
      </c>
      <c r="AN7" s="57">
        <v>125.8</v>
      </c>
      <c r="AO7" s="57">
        <v>25.49</v>
      </c>
      <c r="AP7" s="57">
        <v>77.650000000000006</v>
      </c>
      <c r="AQ7" s="57">
        <v>82.53</v>
      </c>
      <c r="AR7" s="57">
        <v>71.69</v>
      </c>
      <c r="AS7" s="57">
        <v>40.96</v>
      </c>
      <c r="AT7" s="57">
        <v>46.65</v>
      </c>
      <c r="AU7" s="57">
        <v>742.59</v>
      </c>
      <c r="AV7" s="57">
        <v>549.77</v>
      </c>
      <c r="AW7" s="57">
        <v>730.25</v>
      </c>
      <c r="AX7" s="57">
        <v>868.31</v>
      </c>
      <c r="AY7" s="57">
        <v>732.52</v>
      </c>
      <c r="AZ7" s="57">
        <v>420.52</v>
      </c>
      <c r="BA7" s="57">
        <v>21531.52</v>
      </c>
      <c r="BB7" s="57">
        <v>15542.26</v>
      </c>
      <c r="BC7" s="57">
        <v>12072.17</v>
      </c>
      <c r="BD7" s="57">
        <v>10322.64</v>
      </c>
      <c r="BE7" s="57">
        <v>9275.07</v>
      </c>
      <c r="BF7" s="57">
        <v>430.97</v>
      </c>
      <c r="BG7" s="57">
        <v>536.28</v>
      </c>
      <c r="BH7" s="57">
        <v>514.66</v>
      </c>
      <c r="BI7" s="57">
        <v>504.81</v>
      </c>
      <c r="BJ7" s="57">
        <v>498.01</v>
      </c>
      <c r="BK7" s="57">
        <v>238.81</v>
      </c>
      <c r="BL7" s="57">
        <v>7.55</v>
      </c>
      <c r="BM7" s="57">
        <v>10.99</v>
      </c>
      <c r="BN7" s="57">
        <v>12.78</v>
      </c>
      <c r="BO7" s="57">
        <v>14.73</v>
      </c>
      <c r="BP7" s="57">
        <v>16.79</v>
      </c>
      <c r="BQ7" s="57">
        <v>100.16</v>
      </c>
      <c r="BR7" s="57">
        <v>100.54</v>
      </c>
      <c r="BS7" s="57">
        <v>95.99</v>
      </c>
      <c r="BT7" s="57">
        <v>94.91</v>
      </c>
      <c r="BU7" s="57">
        <v>90.22</v>
      </c>
      <c r="BV7" s="57">
        <v>115</v>
      </c>
      <c r="BW7" s="57">
        <v>888.12</v>
      </c>
      <c r="BX7" s="57">
        <v>606.91999999999996</v>
      </c>
      <c r="BY7" s="57">
        <v>510.61</v>
      </c>
      <c r="BZ7" s="57">
        <v>494.45</v>
      </c>
      <c r="CA7" s="57">
        <v>404.2</v>
      </c>
      <c r="CB7" s="57">
        <v>42.5</v>
      </c>
      <c r="CC7" s="57">
        <v>42.19</v>
      </c>
      <c r="CD7" s="57">
        <v>44.55</v>
      </c>
      <c r="CE7" s="57">
        <v>47.36</v>
      </c>
      <c r="CF7" s="57">
        <v>49.94</v>
      </c>
      <c r="CG7" s="57">
        <v>18.600000000000001</v>
      </c>
      <c r="CH7" s="57">
        <v>2.4300000000000002</v>
      </c>
      <c r="CI7" s="57">
        <v>4.28</v>
      </c>
      <c r="CJ7" s="57">
        <v>5.73</v>
      </c>
      <c r="CK7" s="57">
        <v>5.75</v>
      </c>
      <c r="CL7" s="57">
        <v>6.67</v>
      </c>
      <c r="CM7" s="57">
        <v>35.909999999999997</v>
      </c>
      <c r="CN7" s="57">
        <v>35.54</v>
      </c>
      <c r="CO7" s="57">
        <v>35.24</v>
      </c>
      <c r="CP7" s="57">
        <v>35.22</v>
      </c>
      <c r="CQ7" s="57">
        <v>34.92</v>
      </c>
      <c r="CR7" s="57">
        <v>55.21</v>
      </c>
      <c r="CS7" s="57">
        <v>3.33</v>
      </c>
      <c r="CT7" s="57">
        <v>5.67</v>
      </c>
      <c r="CU7" s="57">
        <v>5.67</v>
      </c>
      <c r="CV7" s="57">
        <v>5.67</v>
      </c>
      <c r="CW7" s="57">
        <v>5.67</v>
      </c>
      <c r="CX7" s="57">
        <v>52.54</v>
      </c>
      <c r="CY7" s="57">
        <v>50.81</v>
      </c>
      <c r="CZ7" s="57">
        <v>50.28</v>
      </c>
      <c r="DA7" s="57">
        <v>51.42</v>
      </c>
      <c r="DB7" s="57">
        <v>50.9</v>
      </c>
      <c r="DC7" s="57">
        <v>77.39</v>
      </c>
      <c r="DD7" s="57">
        <v>26.63</v>
      </c>
      <c r="DE7" s="57">
        <v>28.95</v>
      </c>
      <c r="DF7" s="57">
        <v>31.27</v>
      </c>
      <c r="DG7" s="57">
        <v>33.58</v>
      </c>
      <c r="DH7" s="57">
        <v>35.75</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101.15</v>
      </c>
      <c r="V11" s="65">
        <f>IF(U6="-",NA(),U6)</f>
        <v>100</v>
      </c>
      <c r="W11" s="65">
        <f>IF(V6="-",NA(),V6)</f>
        <v>100</v>
      </c>
      <c r="X11" s="65">
        <f>IF(W6="-",NA(),W6)</f>
        <v>100</v>
      </c>
      <c r="Y11" s="65">
        <f>IF(X6="-",NA(),X6)</f>
        <v>100</v>
      </c>
      <c r="AE11" s="64" t="s">
        <v>23</v>
      </c>
      <c r="AF11" s="65">
        <f>IF(AE6="-",NA(),AE6)</f>
        <v>0</v>
      </c>
      <c r="AG11" s="65">
        <f>IF(AF6="-",NA(),AF6)</f>
        <v>0</v>
      </c>
      <c r="AH11" s="65">
        <f>IF(AG6="-",NA(),AG6)</f>
        <v>0</v>
      </c>
      <c r="AI11" s="65">
        <f>IF(AH6="-",NA(),AH6)</f>
        <v>0</v>
      </c>
      <c r="AJ11" s="65">
        <f>IF(AI6="-",NA(),AI6)</f>
        <v>0</v>
      </c>
      <c r="AP11" s="64" t="s">
        <v>23</v>
      </c>
      <c r="AQ11" s="65">
        <f>IF(AP6="-",NA(),AP6)</f>
        <v>77.650000000000006</v>
      </c>
      <c r="AR11" s="65">
        <f>IF(AQ6="-",NA(),AQ6)</f>
        <v>82.53</v>
      </c>
      <c r="AS11" s="65">
        <f>IF(AR6="-",NA(),AR6)</f>
        <v>71.69</v>
      </c>
      <c r="AT11" s="65">
        <f>IF(AS6="-",NA(),AS6)</f>
        <v>40.96</v>
      </c>
      <c r="AU11" s="65">
        <f>IF(AT6="-",NA(),AT6)</f>
        <v>46.65</v>
      </c>
      <c r="BA11" s="64" t="s">
        <v>23</v>
      </c>
      <c r="BB11" s="65">
        <f>IF(BA6="-",NA(),BA6)</f>
        <v>21531.52</v>
      </c>
      <c r="BC11" s="65">
        <f>IF(BB6="-",NA(),BB6)</f>
        <v>15542.26</v>
      </c>
      <c r="BD11" s="65">
        <f>IF(BC6="-",NA(),BC6)</f>
        <v>12072.17</v>
      </c>
      <c r="BE11" s="65">
        <f>IF(BD6="-",NA(),BD6)</f>
        <v>10322.64</v>
      </c>
      <c r="BF11" s="65">
        <f>IF(BE6="-",NA(),BE6)</f>
        <v>9275.07</v>
      </c>
      <c r="BL11" s="64" t="s">
        <v>23</v>
      </c>
      <c r="BM11" s="65">
        <f>IF(BL6="-",NA(),BL6)</f>
        <v>7.55</v>
      </c>
      <c r="BN11" s="65">
        <f>IF(BM6="-",NA(),BM6)</f>
        <v>10.99</v>
      </c>
      <c r="BO11" s="65">
        <f>IF(BN6="-",NA(),BN6)</f>
        <v>12.78</v>
      </c>
      <c r="BP11" s="65">
        <f>IF(BO6="-",NA(),BO6)</f>
        <v>14.73</v>
      </c>
      <c r="BQ11" s="65">
        <f>IF(BP6="-",NA(),BP6)</f>
        <v>16.79</v>
      </c>
      <c r="BW11" s="64" t="s">
        <v>23</v>
      </c>
      <c r="BX11" s="65">
        <f>IF(BW6="-",NA(),BW6)</f>
        <v>888.12</v>
      </c>
      <c r="BY11" s="65">
        <f>IF(BX6="-",NA(),BX6)</f>
        <v>606.91999999999996</v>
      </c>
      <c r="BZ11" s="65">
        <f>IF(BY6="-",NA(),BY6)</f>
        <v>510.61</v>
      </c>
      <c r="CA11" s="65">
        <f>IF(BZ6="-",NA(),BZ6)</f>
        <v>494.45</v>
      </c>
      <c r="CB11" s="65">
        <f>IF(CA6="-",NA(),CA6)</f>
        <v>404.2</v>
      </c>
      <c r="CH11" s="64" t="s">
        <v>23</v>
      </c>
      <c r="CI11" s="65">
        <f>IF(CH6="-",NA(),CH6)</f>
        <v>2.4300000000000002</v>
      </c>
      <c r="CJ11" s="65">
        <f>IF(CI6="-",NA(),CI6)</f>
        <v>4.28</v>
      </c>
      <c r="CK11" s="65">
        <f>IF(CJ6="-",NA(),CJ6)</f>
        <v>5.73</v>
      </c>
      <c r="CL11" s="65">
        <f>IF(CK6="-",NA(),CK6)</f>
        <v>5.75</v>
      </c>
      <c r="CM11" s="65">
        <f>IF(CL6="-",NA(),CL6)</f>
        <v>6.67</v>
      </c>
      <c r="CS11" s="64" t="s">
        <v>23</v>
      </c>
      <c r="CT11" s="65">
        <f>IF(CS6="-",NA(),CS6)</f>
        <v>3.33</v>
      </c>
      <c r="CU11" s="65">
        <f>IF(CT6="-",NA(),CT6)</f>
        <v>5.67</v>
      </c>
      <c r="CV11" s="65">
        <f>IF(CU6="-",NA(),CU6)</f>
        <v>5.67</v>
      </c>
      <c r="CW11" s="65">
        <f>IF(CV6="-",NA(),CV6)</f>
        <v>5.67</v>
      </c>
      <c r="CX11" s="65">
        <f>IF(CW6="-",NA(),CW6)</f>
        <v>5.67</v>
      </c>
      <c r="DD11" s="64" t="s">
        <v>23</v>
      </c>
      <c r="DE11" s="65">
        <f>IF(DD6="-",NA(),DD6)</f>
        <v>26.63</v>
      </c>
      <c r="DF11" s="65">
        <f>IF(DE6="-",NA(),DE6)</f>
        <v>28.95</v>
      </c>
      <c r="DG11" s="65">
        <f>IF(DF6="-",NA(),DF6)</f>
        <v>31.27</v>
      </c>
      <c r="DH11" s="65">
        <f>IF(DG6="-",NA(),DG6)</f>
        <v>33.58</v>
      </c>
      <c r="DI11" s="65">
        <f>IF(DH6="-",NA(),DH6)</f>
        <v>35.75</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2021-01-15T00:21:10Z</cp:lastPrinted>
  <dcterms:created xsi:type="dcterms:W3CDTF">2020-12-04T03:41:29Z</dcterms:created>
  <dcterms:modified xsi:type="dcterms:W3CDTF">2021-01-15T00:26:31Z</dcterms:modified>
  <cp:category/>
</cp:coreProperties>
</file>