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H31年度(R2年度照会)\回答\"/>
    </mc:Choice>
  </mc:AlternateContent>
  <workbookProtection workbookAlgorithmName="SHA-512" workbookHashValue="f7DgjR2IjkUXrnqg2A8WsVWMNHnLkVzfz1ZKlwoYutzM30+KtoDrCQObWdPlYszhcMcmyLwdfrlvY1t6bN66Gg==" workbookSaltValue="otdCyuClmTf3g9R+d1rEN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<sst xmlns="http://schemas.openxmlformats.org/spreadsheetml/2006/main" count="236" uniqueCount="120">
  <si>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</si>
  <si>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</si>
  <si>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</si>
  <si>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</si>
  <si>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</si>
  <si>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</si>
  <si>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</si>
  <si>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</si>
  <si>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</si>
  <si>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</si>
  <si>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</si>
  <si>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</si>
  <si>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</si>
  <si>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</si>
  <si>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</si>
  <si>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</si>
  <si>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</si>
  <si>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</si>
  <si>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</si>
  <si>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</si>
  <si>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</si>
  <si>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</si>
  <si>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</si>
  <si>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</si>
  <si>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</si>
  <si>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</si>
  <si>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</si>
  <si>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</si>
  <si>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</si>
  <si>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</si>
  <si>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</si>
  <si>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</si>
  <si>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</si>
  <si>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</si>
  <si>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</si>
  <si>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</si>
  <si>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</si>
  <si>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</si>
  <si>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</si>
  <si>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</si>
  <si>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</si>
  <si>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</si>
  <si>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</si>
  <si>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</si>
  <si>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</si>
  <si>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</si>
  <si>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</si>
  <si>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</si>
  <si>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</si>
  <si>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</si>
  <si>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</si>
  <si>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</si>
  <si>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</si>
  <si>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</si>
  <si>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</si>
  <si>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</si>
  <si>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</si>
  <si>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</si>
  <si>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</si>
  <si>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</si>
  <si>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</si>
  <si>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</si>
  <si>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</si>
  <si>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</si>
  <si>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</si>
  <si>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</si>
  <si>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</si>
  <si>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</si>
  <si>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</si>
  <si>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</si>
  <si>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</si>
  <si>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</si>
  <si>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</si>
  <si>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</si>
  <si>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</si>
  <si>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</si>
  <si>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</si>
  <si>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</si>
  <si>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</si>
  <si>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</si>
  <si>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</si>
  <si>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</si>
  <si>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</si>
  <si>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</si>
  <si>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</si>
  <si>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</si>
  <si>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</si>
  <si>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</si>
  <si>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</si>
  <si>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</si>
  <si>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</si>
  <si>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</si>
  <si>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</si>
  <si>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</si>
  <si>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</si>
  <si>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</si>
  <si>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</si>
  <si>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</si>
  <si>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</si>
  <si>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</si>
  <si>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</si>
  <si>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</si>
  <si>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</si>
  <si>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</si>
  <si>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</si>
  <si>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</si>
  <si>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</si>
  <si>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</si>
  <si>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</si>
  <si>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</si>
  <si>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</si>
  <si>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</si>
  <si>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</si>
  <si>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</si>
  <si>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</si>
  <si>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</si>
  <si>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</si>
  <si>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事業は、2処理区ともに供用開始後約20年となることから、主に処理場の機械及び電気設備の老朽化対策のため、平成28年度から平成29年度の2ヶ年でストックマネジメント計画策定業務委託を実施し、計画的かつ効率的な点検・調査による各処理施設の老朽度に応じた改修計画を策定した。
　今後は、策定したストックマネジメント計画により国補助事業を活用した効果的な施設等改修事業を継続的に実施し、資本費の平準化や修繕費の抑制等を図っていく。</t>
    <rPh sb="18" eb="19">
      <t>ヤク</t>
    </rPh>
    <rPh sb="183" eb="185">
      <t>ケイゾク</t>
    </rPh>
    <rPh sb="185" eb="186">
      <t>テキ</t>
    </rPh>
    <rPh sb="191" eb="193">
      <t>シホン</t>
    </rPh>
    <rPh sb="193" eb="194">
      <t>ヒ</t>
    </rPh>
    <rPh sb="195" eb="198">
      <t>ヘイジュンカ</t>
    </rPh>
    <rPh sb="199" eb="202">
      <t>シュウゼンヒ</t>
    </rPh>
    <rPh sb="203" eb="205">
      <t>ヨクセイ</t>
    </rPh>
    <rPh sb="205" eb="206">
      <t>ナド</t>
    </rPh>
    <rPh sb="207" eb="208">
      <t>ハカ</t>
    </rPh>
    <phoneticPr fontId="4"/>
  </si>
  <si>
    <t>　今後は、処理面積拡張事業終了に伴い2処理場の長寿命化対策等の維持管理事業にシフトしていく。中長期的な持続可能な健全経営とするため、接続率の向上やコスト削減を図っていき、老朽化に伴う処理場の維持管理等経費の増大を考慮しつつ、事業費の不足分を一般会計繰入金で賄い、運営していく必要がある。
　施設の維持管理では令和3年度に現在、農業集落排水処理事業で運営している森野処理区を本下水道事業の野沢処理区に統廃合し、処理施設の効率的な稼働を図りコスト削減に取り組むこととしている。
　今後も引き続き、維持管理費等の削減や施設の効率化、資本費の平準化等により健全な経営の維持に努めていく。
 会計面では、健全な経営状態を目指し財務管理の明確化を図るため、令和2年度から地方公営企業法を適用する。</t>
    <rPh sb="154" eb="156">
      <t>レイワ</t>
    </rPh>
    <rPh sb="238" eb="240">
      <t>コンゴ</t>
    </rPh>
    <rPh sb="241" eb="242">
      <t>ヒ</t>
    </rPh>
    <rPh sb="243" eb="244">
      <t>ツヅ</t>
    </rPh>
    <rPh sb="246" eb="248">
      <t>イジ</t>
    </rPh>
    <rPh sb="248" eb="251">
      <t>カンリヒ</t>
    </rPh>
    <rPh sb="251" eb="252">
      <t>ナド</t>
    </rPh>
    <rPh sb="253" eb="255">
      <t>サクゲン</t>
    </rPh>
    <rPh sb="256" eb="258">
      <t>シセツ</t>
    </rPh>
    <rPh sb="259" eb="262">
      <t>コウリツカ</t>
    </rPh>
    <rPh sb="263" eb="265">
      <t>シホン</t>
    </rPh>
    <rPh sb="265" eb="266">
      <t>ヒ</t>
    </rPh>
    <rPh sb="267" eb="270">
      <t>ヘイジュンカ</t>
    </rPh>
    <rPh sb="270" eb="271">
      <t>ナド</t>
    </rPh>
    <rPh sb="274" eb="276">
      <t>ケンゼン</t>
    </rPh>
    <rPh sb="277" eb="279">
      <t>ケイエイ</t>
    </rPh>
    <rPh sb="280" eb="282">
      <t>イジ</t>
    </rPh>
    <rPh sb="283" eb="284">
      <t>ツト</t>
    </rPh>
    <phoneticPr fontId="4"/>
  </si>
  <si>
    <t>　本事業は、平成5年の事業認可から平成12年に野沢処理区の一部供用開始、平成13年より大久保処理区が供用開始し、現在2処理区を運営しており、平成28年度末で処理面積拡張事業は概成している。
　今後の事業は水洗化率の向上を図りつつ、処理施設の維持管理等を行うこととなる。水洗化率では一部高い地域はあるものの、人口の大半を占める野沢町内が低いため、全体では64.09％と平均値よりも低い状態であり、水洗化率の向上が喫緊の課題となっている。
　令和元年度決算では、令和2年度より地方公営企業法適用へと移行することから、年度末時点で出納閉鎖期間を設けずに打ち切り決算を行っているため、例年よりも下水道使用料の収入額が1月分（約285万円:使用料全体の約8％）少なくなっている。
　以上のことから、総収益が大幅な減となったため、総収益が反映される値である「収益的収支比率、企業債残高対事業規模比率、経費回収率」において、悪化する結果となったが、仮に打切り決算をしない場合を想定すれば、例年並みの値となる見込みである。
  本事業の施設は、完成から約20年とまだ新しい状態であるといえるが、施設機器類は耐用年数が15年程度であるため、今後は施設機器類の老朽化に伴う修繕費又は更新費用が増加する見込みのため、経費回収率及び汚水処理原価は徐々に悪化すると予想される。</t>
    <rPh sb="293" eb="294">
      <t>シタ</t>
    </rPh>
    <rPh sb="336" eb="338">
      <t>イジョウ</t>
    </rPh>
    <rPh sb="387" eb="389">
      <t>ジギョウ</t>
    </rPh>
    <rPh sb="389" eb="391">
      <t>キボ</t>
    </rPh>
    <rPh sb="394" eb="396">
      <t>ケイヒ</t>
    </rPh>
    <rPh sb="456" eb="457">
      <t>ホン</t>
    </rPh>
    <rPh sb="457" eb="459">
      <t>ジギョウ</t>
    </rPh>
    <rPh sb="460" eb="462">
      <t>シセツ</t>
    </rPh>
    <rPh sb="464" eb="466">
      <t>カンセイ</t>
    </rPh>
    <rPh sb="468" eb="469">
      <t>ヤク</t>
    </rPh>
    <rPh sb="471" eb="472">
      <t>ネン</t>
    </rPh>
    <rPh sb="475" eb="476">
      <t>アタラ</t>
    </rPh>
    <rPh sb="478" eb="480">
      <t>ジョウタイ</t>
    </rPh>
    <rPh sb="489" eb="491">
      <t>シセツ</t>
    </rPh>
    <rPh sb="491" eb="493">
      <t>キキ</t>
    </rPh>
    <rPh sb="493" eb="494">
      <t>ルイ</t>
    </rPh>
    <rPh sb="495" eb="497">
      <t>タイヨウ</t>
    </rPh>
    <rPh sb="497" eb="499">
      <t>ネンスウ</t>
    </rPh>
    <rPh sb="502" eb="503">
      <t>ネン</t>
    </rPh>
    <rPh sb="503" eb="505">
      <t>テイド</t>
    </rPh>
    <rPh sb="511" eb="513">
      <t>コンゴ</t>
    </rPh>
    <rPh sb="514" eb="516">
      <t>シセツ</t>
    </rPh>
    <rPh sb="516" eb="518">
      <t>キキ</t>
    </rPh>
    <rPh sb="518" eb="519">
      <t>ルイ</t>
    </rPh>
    <rPh sb="529" eb="530">
      <t>マタ</t>
    </rPh>
    <rPh sb="531" eb="533">
      <t>コウシン</t>
    </rPh>
    <rPh sb="533" eb="535">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</si>
</sst>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1-4C16-AE89-3B2EAD44C2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A7F1-4C16-AE89-3B2EAD44C2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30.48</c:v>
                </c:pt>
                <c:pt idx="1">
                  <c:v>30.48</c:v>
                </c:pt>
                <c:pt idx="2">
                  <c:v>32.96</c:v>
                </c:pt>
                <c:pt idx="3">
                  <c:v>32.32</c:v>
                </c:pt>
                <c:pt idx="4">
                  <c:v>31.36</c:v>
                </c:pt>
              </c:numCache>
            </c:numRef>
          </c:val>
          <c:extLst>
            <c:ext xmlns:c16="http://schemas.microsoft.com/office/drawing/2014/chart" uri="{C3380CC4-5D6E-409C-BE32-E72D297353CC}">
              <c16:uniqueId val="{00000000-3E9D-4ABA-A97C-01E59EE9B6E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3E9D-4ABA-A97C-01E59EE9B6E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60.53</c:v>
                </c:pt>
                <c:pt idx="1">
                  <c:v>60.28</c:v>
                </c:pt>
                <c:pt idx="2">
                  <c:v>62.16</c:v>
                </c:pt>
                <c:pt idx="3">
                  <c:v>62.81</c:v>
                </c:pt>
                <c:pt idx="4">
                  <c:v>64.09</c:v>
                </c:pt>
              </c:numCache>
            </c:numRef>
          </c:val>
          <c:extLst>
            <c:ext xmlns:c16="http://schemas.microsoft.com/office/drawing/2014/chart" uri="{C3380CC4-5D6E-409C-BE32-E72D297353CC}">
              <c16:uniqueId val="{00000000-F4B8-4D5A-AF46-33EFEA8D9FE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F4B8-4D5A-AF46-33EFEA8D9FE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67.489999999999995</c:v>
                </c:pt>
                <c:pt idx="1">
                  <c:v>65.31</c:v>
                </c:pt>
                <c:pt idx="2">
                  <c:v>96.41</c:v>
                </c:pt>
                <c:pt idx="3">
                  <c:v>95.38</c:v>
                </c:pt>
                <c:pt idx="4">
                  <c:v>91.17</c:v>
                </c:pt>
              </c:numCache>
            </c:numRef>
          </c:val>
          <c:extLst>
            <c:ext xmlns:c16="http://schemas.microsoft.com/office/drawing/2014/chart" uri="{C3380CC4-5D6E-409C-BE32-E72D297353CC}">
              <c16:uniqueId val="{00000000-7C3F-4D9A-A8FD-EDD040DB195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3F-4D9A-A8FD-EDD040DB195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F5-4649-B481-22965AACBD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F5-4649-B481-22965AACBD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07-49BB-8169-D6B8661BE6D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07-49BB-8169-D6B8661BE6D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87-40B6-8BA3-883B479970F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87-40B6-8BA3-883B479970F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94-4774-B38A-78E8AAAAC9D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94-4774-B38A-78E8AAAAC9D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2212.11</c:v>
                </c:pt>
                <c:pt idx="1">
                  <c:v>2105.3000000000002</c:v>
                </c:pt>
                <c:pt idx="2" formatCode="#,##0.00;&quot;△&quot;#,##0.00">
                  <c:v>0</c:v>
                </c:pt>
                <c:pt idx="3" formatCode="#,##0.00;&quot;△&quot;#,##0.00">
                  <c:v>0</c:v>
                </c:pt>
                <c:pt idx="4">
                  <c:v>179.6</c:v>
                </c:pt>
              </c:numCache>
            </c:numRef>
          </c:val>
          <c:extLst>
            <c:ext xmlns:c16="http://schemas.microsoft.com/office/drawing/2014/chart" uri="{C3380CC4-5D6E-409C-BE32-E72D297353CC}">
              <c16:uniqueId val="{00000000-1316-4113-8138-53F88EC7F40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1316-4113-8138-53F88EC7F40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43.11</c:v>
                </c:pt>
                <c:pt idx="1">
                  <c:v>74.56</c:v>
                </c:pt>
                <c:pt idx="2">
                  <c:v>86.8</c:v>
                </c:pt>
                <c:pt idx="3">
                  <c:v>83.73</c:v>
                </c:pt>
                <c:pt idx="4">
                  <c:v>72.290000000000006</c:v>
                </c:pt>
              </c:numCache>
            </c:numRef>
          </c:val>
          <c:extLst>
            <c:ext xmlns:c16="http://schemas.microsoft.com/office/drawing/2014/chart" uri="{C3380CC4-5D6E-409C-BE32-E72D297353CC}">
              <c16:uniqueId val="{00000000-89AB-400C-9EA5-5157FE89CB7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89AB-400C-9EA5-5157FE89CB7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508.11</c:v>
                </c:pt>
                <c:pt idx="1">
                  <c:v>294.67</c:v>
                </c:pt>
                <c:pt idx="2">
                  <c:v>243.65</c:v>
                </c:pt>
                <c:pt idx="3">
                  <c:v>269.66000000000003</c:v>
                </c:pt>
                <c:pt idx="4">
                  <c:v>301.20999999999998</c:v>
                </c:pt>
              </c:numCache>
            </c:numRef>
          </c:val>
          <c:extLst>
            <c:ext xmlns:c16="http://schemas.microsoft.com/office/drawing/2014/chart" uri="{C3380CC4-5D6E-409C-BE32-E72D297353CC}">
              <c16:uniqueId val="{00000000-0766-468A-95AA-3AB4BBD711E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0766-468A-95AA-3AB4BBD711E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10" zoomScaleNormal="100" workbookViewId="0">
      <selection activeCell="CB16" sqref="CB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西会津町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6155</v>
      </c>
      <c r="AM8" s="51"/>
      <c r="AN8" s="51"/>
      <c r="AO8" s="51"/>
      <c r="AP8" s="51"/>
      <c r="AQ8" s="51"/>
      <c r="AR8" s="51"/>
      <c r="AS8" s="51"/>
      <c r="AT8" s="46">
        <f>データ!T6</f>
        <v>298.18</v>
      </c>
      <c r="AU8" s="46"/>
      <c r="AV8" s="46"/>
      <c r="AW8" s="46"/>
      <c r="AX8" s="46"/>
      <c r="AY8" s="46"/>
      <c r="AZ8" s="46"/>
      <c r="BA8" s="46"/>
      <c r="BB8" s="46">
        <f>データ!U6</f>
        <v>20.64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32.56</v>
      </c>
      <c r="Q10" s="46"/>
      <c r="R10" s="46"/>
      <c r="S10" s="46"/>
      <c r="T10" s="46"/>
      <c r="U10" s="46"/>
      <c r="V10" s="46"/>
      <c r="W10" s="46">
        <f>データ!Q6</f>
        <v>100</v>
      </c>
      <c r="X10" s="46"/>
      <c r="Y10" s="46"/>
      <c r="Z10" s="46"/>
      <c r="AA10" s="46"/>
      <c r="AB10" s="46"/>
      <c r="AC10" s="46"/>
      <c r="AD10" s="51">
        <f>データ!R6</f>
        <v>4730</v>
      </c>
      <c r="AE10" s="51"/>
      <c r="AF10" s="51"/>
      <c r="AG10" s="51"/>
      <c r="AH10" s="51"/>
      <c r="AI10" s="51"/>
      <c r="AJ10" s="51"/>
      <c r="AK10" s="2"/>
      <c r="AL10" s="51">
        <f>データ!V6</f>
        <v>1983</v>
      </c>
      <c r="AM10" s="51"/>
      <c r="AN10" s="51"/>
      <c r="AO10" s="51"/>
      <c r="AP10" s="51"/>
      <c r="AQ10" s="51"/>
      <c r="AR10" s="51"/>
      <c r="AS10" s="51"/>
      <c r="AT10" s="46">
        <f>データ!W6</f>
        <v>1.01</v>
      </c>
      <c r="AU10" s="46"/>
      <c r="AV10" s="46"/>
      <c r="AW10" s="46"/>
      <c r="AX10" s="46"/>
      <c r="AY10" s="46"/>
      <c r="AZ10" s="46"/>
      <c r="BA10" s="46"/>
      <c r="BB10" s="46">
        <f>データ!X6</f>
        <v>1963.37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olzG6pxeSUNP0dF7lkUf304HpHGHWZLS23IPUKWOin8ihBQmqFrdWd3q1OxfPwojF5hxKtM/LO/EN/Ge//XxDw==" saltValue="Lp55IAyVNq7n4kc7w6Up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74055</v>
      </c>
      <c r="D6" s="33">
        <f t="shared" si="3"/>
        <v>47</v>
      </c>
      <c r="E6" s="33">
        <f t="shared" si="3"/>
        <v>17</v>
      </c>
      <c r="F6" s="33">
        <f t="shared" si="3"/>
        <v>4</v>
      </c>
      <c r="G6" s="33">
        <f t="shared" si="3"/>
        <v>0</v>
      </c>
      <c r="H6" s="33" t="str">
        <f t="shared" si="3"/>
        <v>福島県　西会津町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32.56</v>
      </c>
      <c r="Q6" s="34">
        <f t="shared" si="3"/>
        <v>100</v>
      </c>
      <c r="R6" s="34">
        <f t="shared" si="3"/>
        <v>4730</v>
      </c>
      <c r="S6" s="34">
        <f t="shared" si="3"/>
        <v>6155</v>
      </c>
      <c r="T6" s="34">
        <f t="shared" si="3"/>
        <v>298.18</v>
      </c>
      <c r="U6" s="34">
        <f t="shared" si="3"/>
        <v>20.64</v>
      </c>
      <c r="V6" s="34">
        <f t="shared" si="3"/>
        <v>1983</v>
      </c>
      <c r="W6" s="34">
        <f t="shared" si="3"/>
        <v>1.01</v>
      </c>
      <c r="X6" s="34">
        <f t="shared" si="3"/>
        <v>1963.37</v>
      </c>
      <c r="Y6" s="35">
        <f>IF(Y7="",NA(),Y7)</f>
        <v>67.489999999999995</v>
      </c>
      <c r="Z6" s="35">
        <f t="shared" ref="Z6:AH6" si="4">IF(Z7="",NA(),Z7)</f>
        <v>65.31</v>
      </c>
      <c r="AA6" s="35">
        <f t="shared" si="4"/>
        <v>96.41</v>
      </c>
      <c r="AB6" s="35">
        <f t="shared" si="4"/>
        <v>95.38</v>
      </c>
      <c r="AC6" s="35">
        <f t="shared" si="4"/>
        <v>91.17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2212.11</v>
      </c>
      <c r="BG6" s="35">
        <f t="shared" ref="BG6:BO6" si="7">IF(BG7="",NA(),BG7)</f>
        <v>2105.3000000000002</v>
      </c>
      <c r="BH6" s="34">
        <f t="shared" si="7"/>
        <v>0</v>
      </c>
      <c r="BI6" s="34">
        <f t="shared" si="7"/>
        <v>0</v>
      </c>
      <c r="BJ6" s="35">
        <f t="shared" si="7"/>
        <v>179.6</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43.11</v>
      </c>
      <c r="BR6" s="35">
        <f t="shared" ref="BR6:BZ6" si="8">IF(BR7="",NA(),BR7)</f>
        <v>74.56</v>
      </c>
      <c r="BS6" s="35">
        <f t="shared" si="8"/>
        <v>86.8</v>
      </c>
      <c r="BT6" s="35">
        <f t="shared" si="8"/>
        <v>83.73</v>
      </c>
      <c r="BU6" s="35">
        <f t="shared" si="8"/>
        <v>72.290000000000006</v>
      </c>
      <c r="BV6" s="35">
        <f t="shared" si="8"/>
        <v>66.22</v>
      </c>
      <c r="BW6" s="35">
        <f t="shared" si="8"/>
        <v>69.87</v>
      </c>
      <c r="BX6" s="35">
        <f t="shared" si="8"/>
        <v>74.3</v>
      </c>
      <c r="BY6" s="35">
        <f t="shared" si="8"/>
        <v>72.260000000000005</v>
      </c>
      <c r="BZ6" s="35">
        <f t="shared" si="8"/>
        <v>71.84</v>
      </c>
      <c r="CA6" s="34" t="str">
        <f>IF(CA7="","",IF(CA7="-","【-】","【"&amp;SUBSTITUTE(TEXT(CA7,"#,##0.00"),"-","△")&amp;"】"))</f>
        <v>【74.17】</v>
      </c>
      <c r="CB6" s="35">
        <f>IF(CB7="",NA(),CB7)</f>
        <v>508.11</v>
      </c>
      <c r="CC6" s="35">
        <f t="shared" ref="CC6:CK6" si="9">IF(CC7="",NA(),CC7)</f>
        <v>294.67</v>
      </c>
      <c r="CD6" s="35">
        <f t="shared" si="9"/>
        <v>243.65</v>
      </c>
      <c r="CE6" s="35">
        <f t="shared" si="9"/>
        <v>269.66000000000003</v>
      </c>
      <c r="CF6" s="35">
        <f t="shared" si="9"/>
        <v>301.20999999999998</v>
      </c>
      <c r="CG6" s="35">
        <f t="shared" si="9"/>
        <v>246.72</v>
      </c>
      <c r="CH6" s="35">
        <f t="shared" si="9"/>
        <v>234.96</v>
      </c>
      <c r="CI6" s="35">
        <f t="shared" si="9"/>
        <v>221.81</v>
      </c>
      <c r="CJ6" s="35">
        <f t="shared" si="9"/>
        <v>230.02</v>
      </c>
      <c r="CK6" s="35">
        <f t="shared" si="9"/>
        <v>228.47</v>
      </c>
      <c r="CL6" s="34" t="str">
        <f>IF(CL7="","",IF(CL7="-","【-】","【"&amp;SUBSTITUTE(TEXT(CL7,"#,##0.00"),"-","△")&amp;"】"))</f>
        <v>【218.56】</v>
      </c>
      <c r="CM6" s="35">
        <f>IF(CM7="",NA(),CM7)</f>
        <v>30.48</v>
      </c>
      <c r="CN6" s="35">
        <f t="shared" ref="CN6:CV6" si="10">IF(CN7="",NA(),CN7)</f>
        <v>30.48</v>
      </c>
      <c r="CO6" s="35">
        <f t="shared" si="10"/>
        <v>32.96</v>
      </c>
      <c r="CP6" s="35">
        <f t="shared" si="10"/>
        <v>32.32</v>
      </c>
      <c r="CQ6" s="35">
        <f t="shared" si="10"/>
        <v>31.36</v>
      </c>
      <c r="CR6" s="35">
        <f t="shared" si="10"/>
        <v>41.35</v>
      </c>
      <c r="CS6" s="35">
        <f t="shared" si="10"/>
        <v>42.9</v>
      </c>
      <c r="CT6" s="35">
        <f t="shared" si="10"/>
        <v>43.36</v>
      </c>
      <c r="CU6" s="35">
        <f t="shared" si="10"/>
        <v>42.56</v>
      </c>
      <c r="CV6" s="35">
        <f t="shared" si="10"/>
        <v>42.47</v>
      </c>
      <c r="CW6" s="34" t="str">
        <f>IF(CW7="","",IF(CW7="-","【-】","【"&amp;SUBSTITUTE(TEXT(CW7,"#,##0.00"),"-","△")&amp;"】"))</f>
        <v>【42.86】</v>
      </c>
      <c r="CX6" s="35">
        <f>IF(CX7="",NA(),CX7)</f>
        <v>60.53</v>
      </c>
      <c r="CY6" s="35">
        <f t="shared" ref="CY6:DG6" si="11">IF(CY7="",NA(),CY7)</f>
        <v>60.28</v>
      </c>
      <c r="CZ6" s="35">
        <f t="shared" si="11"/>
        <v>62.16</v>
      </c>
      <c r="DA6" s="35">
        <f t="shared" si="11"/>
        <v>62.81</v>
      </c>
      <c r="DB6" s="35">
        <f t="shared" si="11"/>
        <v>64.09</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74055</v>
      </c>
      <c r="D7" s="37">
        <v>47</v>
      </c>
      <c r="E7" s="37">
        <v>17</v>
      </c>
      <c r="F7" s="37">
        <v>4</v>
      </c>
      <c r="G7" s="37">
        <v>0</v>
      </c>
      <c r="H7" s="37" t="s">
        <v>97</v>
      </c>
      <c r="I7" s="37" t="s">
        <v>98</v>
      </c>
      <c r="J7" s="37" t="s">
        <v>99</v>
      </c>
      <c r="K7" s="37" t="s">
        <v>100</v>
      </c>
      <c r="L7" s="37" t="s">
        <v>101</v>
      </c>
      <c r="M7" s="37" t="s">
        <v>102</v>
      </c>
      <c r="N7" s="38" t="s">
        <v>103</v>
      </c>
      <c r="O7" s="38" t="s">
        <v>104</v>
      </c>
      <c r="P7" s="38">
        <v>32.56</v>
      </c>
      <c r="Q7" s="38">
        <v>100</v>
      </c>
      <c r="R7" s="38">
        <v>4730</v>
      </c>
      <c r="S7" s="38">
        <v>6155</v>
      </c>
      <c r="T7" s="38">
        <v>298.18</v>
      </c>
      <c r="U7" s="38">
        <v>20.64</v>
      </c>
      <c r="V7" s="38">
        <v>1983</v>
      </c>
      <c r="W7" s="38">
        <v>1.01</v>
      </c>
      <c r="X7" s="38">
        <v>1963.37</v>
      </c>
      <c r="Y7" s="38">
        <v>67.489999999999995</v>
      </c>
      <c r="Z7" s="38">
        <v>65.31</v>
      </c>
      <c r="AA7" s="38">
        <v>96.41</v>
      </c>
      <c r="AB7" s="38">
        <v>95.38</v>
      </c>
      <c r="AC7" s="38">
        <v>91.17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2212.11</v>
      </c>
      <c r="BG7" s="38">
        <v>2105.3000000000002</v>
      </c>
      <c r="BH7" s="38">
        <v>0</v>
      </c>
      <c r="BI7" s="38">
        <v>0</v>
      </c>
      <c r="BJ7" s="38">
        <v>179.6</v>
      </c>
      <c r="BK7" s="38">
        <v>1434.89</v>
      </c>
      <c r="BL7" s="38">
        <v>1298.9100000000001</v>
      </c>
      <c r="BM7" s="38">
        <v>1243.71</v>
      </c>
      <c r="BN7" s="38">
        <v>1194.1500000000001</v>
      </c>
      <c r="BO7" s="38">
        <v>1206.79</v>
      </c>
      <c r="BP7" s="38">
        <v>1218.7</v>
      </c>
      <c r="BQ7" s="38">
        <v>43.11</v>
      </c>
      <c r="BR7" s="38">
        <v>74.56</v>
      </c>
      <c r="BS7" s="38">
        <v>86.8</v>
      </c>
      <c r="BT7" s="38">
        <v>83.73</v>
      </c>
      <c r="BU7" s="38">
        <v>72.290000000000006</v>
      </c>
      <c r="BV7" s="38">
        <v>66.22</v>
      </c>
      <c r="BW7" s="38">
        <v>69.87</v>
      </c>
      <c r="BX7" s="38">
        <v>74.3</v>
      </c>
      <c r="BY7" s="38">
        <v>72.260000000000005</v>
      </c>
      <c r="BZ7" s="38">
        <v>71.84</v>
      </c>
      <c r="CA7" s="38">
        <v>74.17</v>
      </c>
      <c r="CB7" s="38">
        <v>508.11</v>
      </c>
      <c r="CC7" s="38">
        <v>294.67</v>
      </c>
      <c r="CD7" s="38">
        <v>243.65</v>
      </c>
      <c r="CE7" s="38">
        <v>269.66000000000003</v>
      </c>
      <c r="CF7" s="38">
        <v>301.20999999999998</v>
      </c>
      <c r="CG7" s="38">
        <v>246.72</v>
      </c>
      <c r="CH7" s="38">
        <v>234.96</v>
      </c>
      <c r="CI7" s="38">
        <v>221.81</v>
      </c>
      <c r="CJ7" s="38">
        <v>230.02</v>
      </c>
      <c r="CK7" s="38">
        <v>228.47</v>
      </c>
      <c r="CL7" s="38">
        <v>218.56</v>
      </c>
      <c r="CM7" s="38">
        <v>30.48</v>
      </c>
      <c r="CN7" s="38">
        <v>30.48</v>
      </c>
      <c r="CO7" s="38">
        <v>32.96</v>
      </c>
      <c r="CP7" s="38">
        <v>32.32</v>
      </c>
      <c r="CQ7" s="38">
        <v>31.36</v>
      </c>
      <c r="CR7" s="38">
        <v>41.35</v>
      </c>
      <c r="CS7" s="38">
        <v>42.9</v>
      </c>
      <c r="CT7" s="38">
        <v>43.36</v>
      </c>
      <c r="CU7" s="38">
        <v>42.56</v>
      </c>
      <c r="CV7" s="38">
        <v>42.47</v>
      </c>
      <c r="CW7" s="38">
        <v>42.86</v>
      </c>
      <c r="CX7" s="38">
        <v>60.53</v>
      </c>
      <c r="CY7" s="38">
        <v>60.28</v>
      </c>
      <c r="CZ7" s="38">
        <v>62.16</v>
      </c>
      <c r="DA7" s="38">
        <v>62.81</v>
      </c>
      <c r="DB7" s="38">
        <v>64.09</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2021-01-13T05:49:39Z</cp:lastPrinted>
  <dcterms:created xsi:type="dcterms:W3CDTF">2020-12-04T02:53:23Z</dcterms:created>
  <dcterms:modified xsi:type="dcterms:W3CDTF">2021-01-13T05:49:43Z</dcterms:modified>
  <cp:category/>
</cp:coreProperties>
</file>