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102044\Desktop\"/>
    </mc:Choice>
  </mc:AlternateContent>
  <xr:revisionPtr revIDLastSave="0" documentId="13_ncr:1_{177836AD-E436-4777-9761-985F92D461C3}" xr6:coauthVersionLast="36" xr6:coauthVersionMax="36" xr10:uidLastSave="{00000000-0000-0000-0000-000000000000}"/>
  <workbookProtection workbookAlgorithmName="SHA-512" workbookHashValue="Smg6rBK4tEFxeK7OBejIIeAxRmXvqXjzQPm1TUCB+U2iNlUYHQz6G8n/KLcUfM4RhajYnA2nlJy3cZB7UBzLxw==" workbookSaltValue="5ufvN8w18caTID3mxCWFl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P6" i="5"/>
  <c r="O6" i="5"/>
  <c r="I10" i="4" s="1"/>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AD10" i="4"/>
  <c r="W10" i="4"/>
  <c r="P10" i="4"/>
  <c r="B10" i="4"/>
  <c r="AT8" i="4"/>
  <c r="AL8" i="4"/>
  <c r="AD8" i="4"/>
  <c r="W8" i="4"/>
  <c r="P8" i="4"/>
  <c r="I8" i="4"/>
  <c r="B8" i="4"/>
  <c r="B6" i="4"/>
</calcChain>
</file>

<file path=xl/sharedStrings.xml><?xml version="1.0" encoding="utf-8"?>
<sst xmlns="http://schemas.openxmlformats.org/spreadsheetml/2006/main" count="236" uniqueCount="116">
  <si>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</si>
  <si>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</si>
  <si>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</si>
  <si>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</si>
  <si>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</si>
  <si>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</si>
  <si>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</si>
  <si>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</si>
  <si>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</si>
  <si>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</si>
  <si>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</si>
  <si>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</si>
  <si>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</si>
  <si>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</si>
  <si>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</si>
  <si>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</si>
  <si>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</si>
  <si>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</si>
  <si>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</si>
  <si>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</si>
  <si>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</si>
  <si>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</si>
  <si>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</si>
  <si>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</si>
  <si>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</si>
  <si>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</si>
  <si>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</si>
  <si>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</si>
  <si>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</si>
  <si>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</si>
  <si>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</si>
  <si>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</si>
  <si>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</si>
  <si>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</si>
  <si>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</si>
  <si>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</si>
  <si>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</si>
  <si>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</si>
  <si>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</si>
  <si>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</si>
  <si>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</si>
  <si>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</si>
  <si>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</si>
  <si>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</si>
  <si>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</si>
  <si>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</si>
  <si>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</si>
  <si>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</si>
  <si>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</si>
  <si>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</si>
  <si>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</si>
  <si>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</si>
  <si>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</si>
  <si>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</si>
  <si>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</si>
  <si>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</si>
  <si>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</si>
  <si>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</si>
  <si>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</si>
  <si>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</si>
  <si>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</si>
  <si>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</si>
  <si>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</si>
  <si>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</si>
  <si>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</si>
  <si>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</si>
  <si>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</si>
  <si>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</si>
  <si>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</si>
  <si>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</si>
  <si>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</si>
  <si>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</si>
  <si>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</si>
  <si>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</si>
  <si>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</si>
  <si>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</si>
  <si>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</si>
  <si>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</si>
  <si>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</si>
  <si>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</si>
  <si>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</si>
  <si>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</si>
  <si>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</si>
  <si>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</si>
  <si>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</si>
  <si>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</si>
  <si>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</si>
  <si>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</si>
  <si>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</si>
  <si>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</si>
  <si>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</si>
  <si>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</si>
  <si>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</si>
  <si>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</si>
  <si>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</si>
  <si>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</si>
  <si>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</si>
  <si>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</si>
  <si>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</si>
  <si>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</si>
  <si>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</si>
  <si>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</si>
  <si>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</si>
  <si>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</si>
  <si>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</si>
  <si>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</si>
  <si>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</si>
  <si>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</si>
  <si>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</si>
  <si>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</si>
  <si>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</si>
  <si>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</si>
  <si>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</si>
  <si>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①経常収支比率、②累積欠損金比率、③流動比率
　経常収支比率は、平成28年度から経常収益が増加し100％を超え良化した。また、流動比率は増加傾向だが、これは工事の繰越により前払金が増加し流動資産が増加したことによる。なお、平成28年度は累積欠損金が発生しているが、これは資産減耗費（収益的支出）の財源に充てるため企業債（資本的収入）を借り入れたためである。
④企業債残高対事業規模比率
　企業債残高、営業収益ともに減少し、企業債残高の減少幅がより大きいため比率は減少した。類似団体と比べ低い水準にある。
⑤経費回収率
　汚水処理費、使用料収入ともに微減し、経費回収率は100％を確保しており、類似団体と比べ同水準にある。
⑥汚水処理原価
　汚水処理費、有収水量ともに減少し、汚水処理原価は微減傾向である。類似団体と比べ高い水準にある。
⑦施設利用率、⑧水洗化率
　公共下水道では、処理場を持っておらず、県中浄化センターで処理している。水洗化率は、類似団体と同水準である。
　料金収入向上のため、整備する前年度に住民説明会を開催し早期接続勧奨を行っている。他の未接続世帯への普及啓発活動をより一層強化し、民間委託の拡大等により経費節減に取り組み、経営の改善を図る必要がある。</t>
    <rPh sb="200" eb="202">
      <t>エイギョウ</t>
    </rPh>
    <rPh sb="202" eb="204">
      <t>シュウエキ</t>
    </rPh>
    <rPh sb="211" eb="213">
      <t>キギョウ</t>
    </rPh>
    <rPh sb="213" eb="214">
      <t>サイ</t>
    </rPh>
    <rPh sb="214" eb="216">
      <t>ザンダカ</t>
    </rPh>
    <rPh sb="217" eb="219">
      <t>ゲンショウ</t>
    </rPh>
    <rPh sb="219" eb="220">
      <t>ハバ</t>
    </rPh>
    <rPh sb="223" eb="224">
      <t>オオ</t>
    </rPh>
    <rPh sb="228" eb="230">
      <t>ヒリツ</t>
    </rPh>
    <rPh sb="231" eb="233">
      <t>ゲンショウ</t>
    </rPh>
    <rPh sb="266" eb="269">
      <t>シヨウリョウ</t>
    </rPh>
    <rPh sb="269" eb="271">
      <t>シュウニュウ</t>
    </rPh>
    <rPh sb="278" eb="280">
      <t>ケイヒ</t>
    </rPh>
    <rPh sb="280" eb="282">
      <t>カイシュウ</t>
    </rPh>
    <rPh sb="282" eb="283">
      <t>リツ</t>
    </rPh>
    <rPh sb="289" eb="291">
      <t>カクホ</t>
    </rPh>
    <rPh sb="333" eb="335">
      <t>ゲンショウ</t>
    </rPh>
    <rPh sb="337" eb="339">
      <t>オスイ</t>
    </rPh>
    <rPh sb="339" eb="341">
      <t>ショリ</t>
    </rPh>
    <rPh sb="341" eb="343">
      <t>ゲンカ</t>
    </rPh>
    <rPh sb="344" eb="346">
      <t>ビゲン</t>
    </rPh>
    <rPh sb="346" eb="348">
      <t>ケイコウ</t>
    </rPh>
    <phoneticPr fontId="4"/>
  </si>
  <si>
    <t>①有形固定資産減価償却率
　増加傾向にあるが、類似団体と比べ低い水準にある。
②管渠老朽化率、③管渠改善率
　法定耐用年数を超える管渠が増加傾向にあるため、今後も老朽化率は高くなる傾向にある。なお、令和元年度は類似団体と同水準になった。
また、改善管渠延長の増加により管渠改善率は増加傾向にあるが、類似団体と比べ低い水準にある。
　今後増加する更新需要に備え、老朽施設の増加に留意し、管渠改善率の向上を図っていく必要がある。</t>
    <rPh sb="99" eb="101">
      <t>レイワ</t>
    </rPh>
    <rPh sb="101" eb="103">
      <t>ガンネン</t>
    </rPh>
    <rPh sb="103" eb="104">
      <t>ド</t>
    </rPh>
    <rPh sb="110" eb="113">
      <t>ドウスイジュン</t>
    </rPh>
    <rPh sb="129" eb="131">
      <t>ゾウカ</t>
    </rPh>
    <rPh sb="140" eb="142">
      <t>ゾウカ</t>
    </rPh>
    <rPh sb="142" eb="144">
      <t>ケイコウ</t>
    </rPh>
    <phoneticPr fontId="4"/>
  </si>
  <si>
    <t>　一般会計繰入金により欠損金は発生しておらず、経費回収率は１００％を満たしており良好であるが、人口減少等による社会動態の変化を的確に捉え、使用料や有収水量の確保に向け効果的な普及啓発活動について研究し実施していくとともに、民間委託の拡大や施設の長寿命化によるライフサイクルコストの縮減等により、経営の改善を図っていく必要がある。
　また、建設開始後50年を経過している管渠が増加傾向であるため、予防保全の観点から管渠の状態を適時調査・確認し、計画的な修繕を行うとともに、施設の更新については、ストックマネジメント計画に基づき長寿命化による投資の平準化の推進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</si>
</sst>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0.02</c:v>
                </c:pt>
                <c:pt idx="1">
                  <c:v>0.17</c:v>
                </c:pt>
                <c:pt idx="2">
                  <c:v>0.09</c:v>
                </c:pt>
                <c:pt idx="3">
                  <c:v>0.03</c:v>
                </c:pt>
                <c:pt idx="4">
                  <c:v>0.04</c:v>
                </c:pt>
              </c:numCache>
            </c:numRef>
          </c:val>
          <c:extLst>
            <c:ext xmlns:c16="http://schemas.microsoft.com/office/drawing/2014/chart" uri="{C3380CC4-5D6E-409C-BE32-E72D297353CC}">
              <c16:uniqueId val="{00000000-97EA-4B59-94A6-48C901AF211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0.13</c:v>
                </c:pt>
                <c:pt idx="2">
                  <c:v>0.17</c:v>
                </c:pt>
                <c:pt idx="3">
                  <c:v>0.21</c:v>
                </c:pt>
                <c:pt idx="4">
                  <c:v>0.19</c:v>
                </c:pt>
              </c:numCache>
            </c:numRef>
          </c:val>
          <c:smooth val="0"/>
          <c:extLst>
            <c:ext xmlns:c16="http://schemas.microsoft.com/office/drawing/2014/chart" uri="{C3380CC4-5D6E-409C-BE32-E72D297353CC}">
              <c16:uniqueId val="{00000001-97EA-4B59-94A6-48C901AF211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42-451B-8EFE-5D2221803A7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62.5</c:v>
                </c:pt>
                <c:pt idx="1">
                  <c:v>63.26</c:v>
                </c:pt>
                <c:pt idx="2">
                  <c:v>61.54</c:v>
                </c:pt>
                <c:pt idx="3">
                  <c:v>61.93</c:v>
                </c:pt>
                <c:pt idx="4">
                  <c:v>61.32</c:v>
                </c:pt>
              </c:numCache>
            </c:numRef>
          </c:val>
          <c:smooth val="0"/>
          <c:extLst>
            <c:ext xmlns:c16="http://schemas.microsoft.com/office/drawing/2014/chart" uri="{C3380CC4-5D6E-409C-BE32-E72D297353CC}">
              <c16:uniqueId val="{00000001-CF42-451B-8EFE-5D2221803A7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95.77</c:v>
                </c:pt>
                <c:pt idx="1">
                  <c:v>95.34</c:v>
                </c:pt>
                <c:pt idx="2">
                  <c:v>94.73</c:v>
                </c:pt>
                <c:pt idx="3">
                  <c:v>94.79</c:v>
                </c:pt>
                <c:pt idx="4">
                  <c:v>94.86</c:v>
                </c:pt>
              </c:numCache>
            </c:numRef>
          </c:val>
          <c:extLst>
            <c:ext xmlns:c16="http://schemas.microsoft.com/office/drawing/2014/chart" uri="{C3380CC4-5D6E-409C-BE32-E72D297353CC}">
              <c16:uniqueId val="{00000000-BF25-44CF-B279-D76B7AF284E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93.88</c:v>
                </c:pt>
                <c:pt idx="1">
                  <c:v>94.07</c:v>
                </c:pt>
                <c:pt idx="2">
                  <c:v>94.13</c:v>
                </c:pt>
                <c:pt idx="3">
                  <c:v>94.45</c:v>
                </c:pt>
                <c:pt idx="4">
                  <c:v>94.58</c:v>
                </c:pt>
              </c:numCache>
            </c:numRef>
          </c:val>
          <c:smooth val="0"/>
          <c:extLst>
            <c:ext xmlns:c16="http://schemas.microsoft.com/office/drawing/2014/chart" uri="{C3380CC4-5D6E-409C-BE32-E72D297353CC}">
              <c16:uniqueId val="{00000001-BF25-44CF-B279-D76B7AF284E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95.73</c:v>
                </c:pt>
                <c:pt idx="1">
                  <c:v>100.17</c:v>
                </c:pt>
                <c:pt idx="2">
                  <c:v>100.16</c:v>
                </c:pt>
                <c:pt idx="3">
                  <c:v>100.22</c:v>
                </c:pt>
                <c:pt idx="4">
                  <c:v>100.05</c:v>
                </c:pt>
              </c:numCache>
            </c:numRef>
          </c:val>
          <c:extLst>
            <c:ext xmlns:c16="http://schemas.microsoft.com/office/drawing/2014/chart" uri="{C3380CC4-5D6E-409C-BE32-E72D297353CC}">
              <c16:uniqueId val="{00000000-0B25-4486-8A22-7B4D27A9903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107.45</c:v>
                </c:pt>
                <c:pt idx="2">
                  <c:v>107.43</c:v>
                </c:pt>
                <c:pt idx="3">
                  <c:v>107.64</c:v>
                </c:pt>
                <c:pt idx="4">
                  <c:v>107.03</c:v>
                </c:pt>
              </c:numCache>
            </c:numRef>
          </c:val>
          <c:smooth val="0"/>
          <c:extLst>
            <c:ext xmlns:c16="http://schemas.microsoft.com/office/drawing/2014/chart" uri="{C3380CC4-5D6E-409C-BE32-E72D297353CC}">
              <c16:uniqueId val="{00000001-0B25-4486-8A22-7B4D27A9903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20.100000000000001</c:v>
                </c:pt>
                <c:pt idx="1">
                  <c:v>21.95</c:v>
                </c:pt>
                <c:pt idx="2">
                  <c:v>24.15</c:v>
                </c:pt>
                <c:pt idx="3">
                  <c:v>26.12</c:v>
                </c:pt>
                <c:pt idx="4">
                  <c:v>27.94</c:v>
                </c:pt>
              </c:numCache>
            </c:numRef>
          </c:val>
          <c:extLst>
            <c:ext xmlns:c16="http://schemas.microsoft.com/office/drawing/2014/chart" uri="{C3380CC4-5D6E-409C-BE32-E72D297353CC}">
              <c16:uniqueId val="{00000000-1F9D-4C59-A15B-C7FC85FA404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29.48</c:v>
                </c:pt>
                <c:pt idx="1">
                  <c:v>28.95</c:v>
                </c:pt>
                <c:pt idx="2">
                  <c:v>30.11</c:v>
                </c:pt>
                <c:pt idx="3">
                  <c:v>30.45</c:v>
                </c:pt>
                <c:pt idx="4">
                  <c:v>31.01</c:v>
                </c:pt>
              </c:numCache>
            </c:numRef>
          </c:val>
          <c:smooth val="0"/>
          <c:extLst>
            <c:ext xmlns:c16="http://schemas.microsoft.com/office/drawing/2014/chart" uri="{C3380CC4-5D6E-409C-BE32-E72D297353CC}">
              <c16:uniqueId val="{00000001-1F9D-4C59-A15B-C7FC85FA404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1.48</c:v>
                </c:pt>
                <c:pt idx="1">
                  <c:v>2.08</c:v>
                </c:pt>
                <c:pt idx="2">
                  <c:v>3.51</c:v>
                </c:pt>
                <c:pt idx="3">
                  <c:v>4.3099999999999996</c:v>
                </c:pt>
                <c:pt idx="4">
                  <c:v>5.05</c:v>
                </c:pt>
              </c:numCache>
            </c:numRef>
          </c:val>
          <c:extLst>
            <c:ext xmlns:c16="http://schemas.microsoft.com/office/drawing/2014/chart" uri="{C3380CC4-5D6E-409C-BE32-E72D297353CC}">
              <c16:uniqueId val="{00000000-3F48-43AF-A037-AF95FB2194D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3.89</c:v>
                </c:pt>
                <c:pt idx="1">
                  <c:v>4.07</c:v>
                </c:pt>
                <c:pt idx="2">
                  <c:v>4.54</c:v>
                </c:pt>
                <c:pt idx="3">
                  <c:v>4.8499999999999996</c:v>
                </c:pt>
                <c:pt idx="4">
                  <c:v>4.95</c:v>
                </c:pt>
              </c:numCache>
            </c:numRef>
          </c:val>
          <c:smooth val="0"/>
          <c:extLst>
            <c:ext xmlns:c16="http://schemas.microsoft.com/office/drawing/2014/chart" uri="{C3380CC4-5D6E-409C-BE32-E72D297353CC}">
              <c16:uniqueId val="{00000001-3F48-43AF-A037-AF95FB2194D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formatCode="#,##0.00;&quot;△&quot;#,##0.00">
                  <c:v>0</c:v>
                </c:pt>
                <c:pt idx="1">
                  <c:v>0.14000000000000001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AEB-4EA5-9F20-DD25A3F9A27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12.51</c:v>
                </c:pt>
                <c:pt idx="1">
                  <c:v>11.01</c:v>
                </c:pt>
                <c:pt idx="2">
                  <c:v>10.199999999999999</c:v>
                </c:pt>
                <c:pt idx="3">
                  <c:v>9.1999999999999993</c:v>
                </c:pt>
                <c:pt idx="4">
                  <c:v>7.69</c:v>
                </c:pt>
              </c:numCache>
            </c:numRef>
          </c:val>
          <c:smooth val="0"/>
          <c:extLst>
            <c:ext xmlns:c16="http://schemas.microsoft.com/office/drawing/2014/chart" uri="{C3380CC4-5D6E-409C-BE32-E72D297353CC}">
              <c16:uniqueId val="{00000001-AAEB-4EA5-9F20-DD25A3F9A27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18.16</c:v>
                </c:pt>
                <c:pt idx="1">
                  <c:v>25.24</c:v>
                </c:pt>
                <c:pt idx="2">
                  <c:v>35.9</c:v>
                </c:pt>
                <c:pt idx="3">
                  <c:v>53.61</c:v>
                </c:pt>
                <c:pt idx="4">
                  <c:v>58.66</c:v>
                </c:pt>
              </c:numCache>
            </c:numRef>
          </c:val>
          <c:extLst>
            <c:ext xmlns:c16="http://schemas.microsoft.com/office/drawing/2014/chart" uri="{C3380CC4-5D6E-409C-BE32-E72D297353CC}">
              <c16:uniqueId val="{00000000-8CC3-49F7-AE07-13488B56EA0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54.09</c:v>
                </c:pt>
                <c:pt idx="1">
                  <c:v>54.03</c:v>
                </c:pt>
                <c:pt idx="2">
                  <c:v>65.83</c:v>
                </c:pt>
                <c:pt idx="3">
                  <c:v>72.22</c:v>
                </c:pt>
                <c:pt idx="4">
                  <c:v>73.02</c:v>
                </c:pt>
              </c:numCache>
            </c:numRef>
          </c:val>
          <c:smooth val="0"/>
          <c:extLst>
            <c:ext xmlns:c16="http://schemas.microsoft.com/office/drawing/2014/chart" uri="{C3380CC4-5D6E-409C-BE32-E72D297353CC}">
              <c16:uniqueId val="{00000001-8CC3-49F7-AE07-13488B56EA0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810.88</c:v>
                </c:pt>
                <c:pt idx="1">
                  <c:v>674.41</c:v>
                </c:pt>
                <c:pt idx="2">
                  <c:v>554.88</c:v>
                </c:pt>
                <c:pt idx="3">
                  <c:v>587.98</c:v>
                </c:pt>
                <c:pt idx="4">
                  <c:v>520.59</c:v>
                </c:pt>
              </c:numCache>
            </c:numRef>
          </c:val>
          <c:extLst>
            <c:ext xmlns:c16="http://schemas.microsoft.com/office/drawing/2014/chart" uri="{C3380CC4-5D6E-409C-BE32-E72D297353CC}">
              <c16:uniqueId val="{00000000-3560-40BF-AD19-B5171DFAC80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845.86</c:v>
                </c:pt>
                <c:pt idx="1">
                  <c:v>802.49</c:v>
                </c:pt>
                <c:pt idx="2">
                  <c:v>805.14</c:v>
                </c:pt>
                <c:pt idx="3">
                  <c:v>730.93</c:v>
                </c:pt>
                <c:pt idx="4">
                  <c:v>708.89</c:v>
                </c:pt>
              </c:numCache>
            </c:numRef>
          </c:val>
          <c:smooth val="0"/>
          <c:extLst>
            <c:ext xmlns:c16="http://schemas.microsoft.com/office/drawing/2014/chart" uri="{C3380CC4-5D6E-409C-BE32-E72D297353CC}">
              <c16:uniqueId val="{00000001-3560-40BF-AD19-B5171DFAC80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91.26</c:v>
                </c:pt>
                <c:pt idx="1">
                  <c:v>99.68</c:v>
                </c:pt>
                <c:pt idx="2">
                  <c:v>100</c:v>
                </c:pt>
                <c:pt idx="3">
                  <c:v>100</c:v>
                </c:pt>
                <c:pt idx="4">
                  <c:v>100</c:v>
                </c:pt>
              </c:numCache>
            </c:numRef>
          </c:val>
          <c:extLst>
            <c:ext xmlns:c16="http://schemas.microsoft.com/office/drawing/2014/chart" uri="{C3380CC4-5D6E-409C-BE32-E72D297353CC}">
              <c16:uniqueId val="{00000000-D6EC-4E5F-B297-30CA535686F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101.88</c:v>
                </c:pt>
                <c:pt idx="1">
                  <c:v>103.18</c:v>
                </c:pt>
                <c:pt idx="2">
                  <c:v>100.22</c:v>
                </c:pt>
                <c:pt idx="3">
                  <c:v>98.09</c:v>
                </c:pt>
                <c:pt idx="4">
                  <c:v>97.91</c:v>
                </c:pt>
              </c:numCache>
            </c:numRef>
          </c:val>
          <c:smooth val="0"/>
          <c:extLst>
            <c:ext xmlns:c16="http://schemas.microsoft.com/office/drawing/2014/chart" uri="{C3380CC4-5D6E-409C-BE32-E72D297353CC}">
              <c16:uniqueId val="{00000001-D6EC-4E5F-B297-30CA535686F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192.88</c:v>
                </c:pt>
                <c:pt idx="1">
                  <c:v>177.76</c:v>
                </c:pt>
                <c:pt idx="2">
                  <c:v>177.08</c:v>
                </c:pt>
                <c:pt idx="3">
                  <c:v>176.85</c:v>
                </c:pt>
                <c:pt idx="4">
                  <c:v>175.73</c:v>
                </c:pt>
              </c:numCache>
            </c:numRef>
          </c:val>
          <c:extLst>
            <c:ext xmlns:c16="http://schemas.microsoft.com/office/drawing/2014/chart" uri="{C3380CC4-5D6E-409C-BE32-E72D297353CC}">
              <c16:uniqueId val="{00000000-E278-4B4D-B89F-EBE75C7537E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143.15</c:v>
                </c:pt>
                <c:pt idx="1">
                  <c:v>141.11000000000001</c:v>
                </c:pt>
                <c:pt idx="2">
                  <c:v>144.79</c:v>
                </c:pt>
                <c:pt idx="3">
                  <c:v>146.08000000000001</c:v>
                </c:pt>
                <c:pt idx="4">
                  <c:v>144.11000000000001</c:v>
                </c:pt>
              </c:numCache>
            </c:numRef>
          </c:val>
          <c:smooth val="0"/>
          <c:extLst>
            <c:ext xmlns:c16="http://schemas.microsoft.com/office/drawing/2014/chart" uri="{C3380CC4-5D6E-409C-BE32-E72D297353CC}">
              <c16:uniqueId val="{00000001-E278-4B4D-B89F-EBE75C7537E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44"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郡山市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tr">
        <f>データ!$M$6</f>
        <v>自治体職員</v>
      </c>
      <c r="AE8" s="50"/>
      <c r="AF8" s="50"/>
      <c r="AG8" s="50"/>
      <c r="AH8" s="50"/>
      <c r="AI8" s="50"/>
      <c r="AJ8" s="50"/>
      <c r="AK8" s="3"/>
      <c r="AL8" s="51">
        <f>データ!S6</f>
        <v>322996</v>
      </c>
      <c r="AM8" s="51"/>
      <c r="AN8" s="51"/>
      <c r="AO8" s="51"/>
      <c r="AP8" s="51"/>
      <c r="AQ8" s="51"/>
      <c r="AR8" s="51"/>
      <c r="AS8" s="51"/>
      <c r="AT8" s="46">
        <f>データ!T6</f>
        <v>757.2</v>
      </c>
      <c r="AU8" s="46"/>
      <c r="AV8" s="46"/>
      <c r="AW8" s="46"/>
      <c r="AX8" s="46"/>
      <c r="AY8" s="46"/>
      <c r="AZ8" s="46"/>
      <c r="BA8" s="46"/>
      <c r="BB8" s="46">
        <f>データ!U6</f>
        <v>426.57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53.36</v>
      </c>
      <c r="J10" s="46"/>
      <c r="K10" s="46"/>
      <c r="L10" s="46"/>
      <c r="M10" s="46"/>
      <c r="N10" s="46"/>
      <c r="O10" s="46"/>
      <c r="P10" s="46">
        <f>データ!P6</f>
        <v>72.819999999999993</v>
      </c>
      <c r="Q10" s="46"/>
      <c r="R10" s="46"/>
      <c r="S10" s="46"/>
      <c r="T10" s="46"/>
      <c r="U10" s="46"/>
      <c r="V10" s="46"/>
      <c r="W10" s="46">
        <f>データ!Q6</f>
        <v>77.760000000000005</v>
      </c>
      <c r="X10" s="46"/>
      <c r="Y10" s="46"/>
      <c r="Z10" s="46"/>
      <c r="AA10" s="46"/>
      <c r="AB10" s="46"/>
      <c r="AC10" s="46"/>
      <c r="AD10" s="51">
        <f>データ!R6</f>
        <v>3066</v>
      </c>
      <c r="AE10" s="51"/>
      <c r="AF10" s="51"/>
      <c r="AG10" s="51"/>
      <c r="AH10" s="51"/>
      <c r="AI10" s="51"/>
      <c r="AJ10" s="51"/>
      <c r="AK10" s="2"/>
      <c r="AL10" s="51">
        <f>データ!V6</f>
        <v>234425</v>
      </c>
      <c r="AM10" s="51"/>
      <c r="AN10" s="51"/>
      <c r="AO10" s="51"/>
      <c r="AP10" s="51"/>
      <c r="AQ10" s="51"/>
      <c r="AR10" s="51"/>
      <c r="AS10" s="51"/>
      <c r="AT10" s="46">
        <f>データ!W6</f>
        <v>46.17</v>
      </c>
      <c r="AU10" s="46"/>
      <c r="AV10" s="46"/>
      <c r="AW10" s="46"/>
      <c r="AX10" s="46"/>
      <c r="AY10" s="46"/>
      <c r="AZ10" s="46"/>
      <c r="BA10" s="46"/>
      <c r="BB10" s="46">
        <f>データ!X6</f>
        <v>5077.43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113</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7FMAk81J/L6Yt+Fdgg3B7mFQKxIbuNPQnplVnqvjXhRE1TzIvRp1VJ2fRenFTkPEUgy+/Wzj+CCy0TZD+b30UQ==" saltValue="hTb+pIYYrglw06FnG9kEX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2019</v>
      </c>
      <c r="C6" s="33">
        <f t="shared" ref="C6:X6" si="3">C7</f>
        <v>72036</v>
      </c>
      <c r="D6" s="33">
        <f t="shared" si="3"/>
        <v>46</v>
      </c>
      <c r="E6" s="33">
        <f t="shared" si="3"/>
        <v>17</v>
      </c>
      <c r="F6" s="33">
        <f t="shared" si="3"/>
        <v>1</v>
      </c>
      <c r="G6" s="33">
        <f t="shared" si="3"/>
        <v>0</v>
      </c>
      <c r="H6" s="33" t="str">
        <f t="shared" si="3"/>
        <v>福島県　郡山市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53.36</v>
      </c>
      <c r="P6" s="34">
        <f t="shared" si="3"/>
        <v>72.819999999999993</v>
      </c>
      <c r="Q6" s="34">
        <f t="shared" si="3"/>
        <v>77.760000000000005</v>
      </c>
      <c r="R6" s="34">
        <f t="shared" si="3"/>
        <v>3066</v>
      </c>
      <c r="S6" s="34">
        <f t="shared" si="3"/>
        <v>322996</v>
      </c>
      <c r="T6" s="34">
        <f t="shared" si="3"/>
        <v>757.2</v>
      </c>
      <c r="U6" s="34">
        <f t="shared" si="3"/>
        <v>426.57</v>
      </c>
      <c r="V6" s="34">
        <f t="shared" si="3"/>
        <v>234425</v>
      </c>
      <c r="W6" s="34">
        <f t="shared" si="3"/>
        <v>46.17</v>
      </c>
      <c r="X6" s="34">
        <f t="shared" si="3"/>
        <v>5077.43</v>
      </c>
      <c r="Y6" s="35">
        <f>IF(Y7="",NA(),Y7)</f>
        <v>95.73</v>
      </c>
      <c r="Z6" s="35">
        <f t="shared" ref="Z6:AH6" si="4">IF(Z7="",NA(),Z7)</f>
        <v>100.17</v>
      </c>
      <c r="AA6" s="35">
        <f t="shared" si="4"/>
        <v>100.16</v>
      </c>
      <c r="AB6" s="35">
        <f t="shared" si="4"/>
        <v>100.22</v>
      </c>
      <c r="AC6" s="35">
        <f t="shared" si="4"/>
        <v>100.05</v>
      </c>
      <c r="AD6" s="35">
        <f t="shared" si="4"/>
        <v>106.67</v>
      </c>
      <c r="AE6" s="35">
        <f t="shared" si="4"/>
        <v>107.45</v>
      </c>
      <c r="AF6" s="35">
        <f t="shared" si="4"/>
        <v>107.43</v>
      </c>
      <c r="AG6" s="35">
        <f t="shared" si="4"/>
        <v>107.64</v>
      </c>
      <c r="AH6" s="35">
        <f t="shared" si="4"/>
        <v>107.03</v>
      </c>
      <c r="AI6" s="34" t="str">
        <f>IF(AI7="","",IF(AI7="-","【-】","【"&amp;SUBSTITUTE(TEXT(AI7,"#,##0.00"),"-","△")&amp;"】"))</f>
        <v>【108.07】</v>
      </c>
      <c r="AJ6" s="34">
        <f>IF(AJ7="",NA(),AJ7)</f>
        <v>0</v>
      </c>
      <c r="AK6" s="35">
        <f t="shared" ref="AK6:AS6" si="5">IF(AK7="",NA(),AK7)</f>
        <v>0.14000000000000001</v>
      </c>
      <c r="AL6" s="34">
        <f t="shared" si="5"/>
        <v>0</v>
      </c>
      <c r="AM6" s="34">
        <f t="shared" si="5"/>
        <v>0</v>
      </c>
      <c r="AN6" s="34">
        <f t="shared" si="5"/>
        <v>0</v>
      </c>
      <c r="AO6" s="35">
        <f t="shared" si="5"/>
        <v>12.51</v>
      </c>
      <c r="AP6" s="35">
        <f t="shared" si="5"/>
        <v>11.01</v>
      </c>
      <c r="AQ6" s="35">
        <f t="shared" si="5"/>
        <v>10.199999999999999</v>
      </c>
      <c r="AR6" s="35">
        <f t="shared" si="5"/>
        <v>9.1999999999999993</v>
      </c>
      <c r="AS6" s="35">
        <f t="shared" si="5"/>
        <v>7.69</v>
      </c>
      <c r="AT6" s="34" t="str">
        <f>IF(AT7="","",IF(AT7="-","【-】","【"&amp;SUBSTITUTE(TEXT(AT7,"#,##0.00"),"-","△")&amp;"】"))</f>
        <v>【3.09】</v>
      </c>
      <c r="AU6" s="35">
        <f>IF(AU7="",NA(),AU7)</f>
        <v>18.16</v>
      </c>
      <c r="AV6" s="35">
        <f t="shared" ref="AV6:BD6" si="6">IF(AV7="",NA(),AV7)</f>
        <v>25.24</v>
      </c>
      <c r="AW6" s="35">
        <f t="shared" si="6"/>
        <v>35.9</v>
      </c>
      <c r="AX6" s="35">
        <f t="shared" si="6"/>
        <v>53.61</v>
      </c>
      <c r="AY6" s="35">
        <f t="shared" si="6"/>
        <v>58.66</v>
      </c>
      <c r="AZ6" s="35">
        <f t="shared" si="6"/>
        <v>54.09</v>
      </c>
      <c r="BA6" s="35">
        <f t="shared" si="6"/>
        <v>54.03</v>
      </c>
      <c r="BB6" s="35">
        <f t="shared" si="6"/>
        <v>65.83</v>
      </c>
      <c r="BC6" s="35">
        <f t="shared" si="6"/>
        <v>72.22</v>
      </c>
      <c r="BD6" s="35">
        <f t="shared" si="6"/>
        <v>73.02</v>
      </c>
      <c r="BE6" s="34" t="str">
        <f>IF(BE7="","",IF(BE7="-","【-】","【"&amp;SUBSTITUTE(TEXT(BE7,"#,##0.00"),"-","△")&amp;"】"))</f>
        <v>【69.54】</v>
      </c>
      <c r="BF6" s="35">
        <f>IF(BF7="",NA(),BF7)</f>
        <v>810.88</v>
      </c>
      <c r="BG6" s="35">
        <f t="shared" ref="BG6:BO6" si="7">IF(BG7="",NA(),BG7)</f>
        <v>674.41</v>
      </c>
      <c r="BH6" s="35">
        <f t="shared" si="7"/>
        <v>554.88</v>
      </c>
      <c r="BI6" s="35">
        <f t="shared" si="7"/>
        <v>587.98</v>
      </c>
      <c r="BJ6" s="35">
        <f t="shared" si="7"/>
        <v>520.59</v>
      </c>
      <c r="BK6" s="35">
        <f t="shared" si="7"/>
        <v>845.86</v>
      </c>
      <c r="BL6" s="35">
        <f t="shared" si="7"/>
        <v>802.49</v>
      </c>
      <c r="BM6" s="35">
        <f t="shared" si="7"/>
        <v>805.14</v>
      </c>
      <c r="BN6" s="35">
        <f t="shared" si="7"/>
        <v>730.93</v>
      </c>
      <c r="BO6" s="35">
        <f t="shared" si="7"/>
        <v>708.89</v>
      </c>
      <c r="BP6" s="34" t="str">
        <f>IF(BP7="","",IF(BP7="-","【-】","【"&amp;SUBSTITUTE(TEXT(BP7,"#,##0.00"),"-","△")&amp;"】"))</f>
        <v>【682.51】</v>
      </c>
      <c r="BQ6" s="35">
        <f>IF(BQ7="",NA(),BQ7)</f>
        <v>91.26</v>
      </c>
      <c r="BR6" s="35">
        <f t="shared" ref="BR6:BZ6" si="8">IF(BR7="",NA(),BR7)</f>
        <v>99.68</v>
      </c>
      <c r="BS6" s="35">
        <f t="shared" si="8"/>
        <v>100</v>
      </c>
      <c r="BT6" s="35">
        <f t="shared" si="8"/>
        <v>100</v>
      </c>
      <c r="BU6" s="35">
        <f t="shared" si="8"/>
        <v>100</v>
      </c>
      <c r="BV6" s="35">
        <f t="shared" si="8"/>
        <v>101.88</v>
      </c>
      <c r="BW6" s="35">
        <f t="shared" si="8"/>
        <v>103.18</v>
      </c>
      <c r="BX6" s="35">
        <f t="shared" si="8"/>
        <v>100.22</v>
      </c>
      <c r="BY6" s="35">
        <f t="shared" si="8"/>
        <v>98.09</v>
      </c>
      <c r="BZ6" s="35">
        <f t="shared" si="8"/>
        <v>97.91</v>
      </c>
      <c r="CA6" s="34" t="str">
        <f>IF(CA7="","",IF(CA7="-","【-】","【"&amp;SUBSTITUTE(TEXT(CA7,"#,##0.00"),"-","△")&amp;"】"))</f>
        <v>【100.34】</v>
      </c>
      <c r="CB6" s="35">
        <f>IF(CB7="",NA(),CB7)</f>
        <v>192.88</v>
      </c>
      <c r="CC6" s="35">
        <f t="shared" ref="CC6:CK6" si="9">IF(CC7="",NA(),CC7)</f>
        <v>177.76</v>
      </c>
      <c r="CD6" s="35">
        <f t="shared" si="9"/>
        <v>177.08</v>
      </c>
      <c r="CE6" s="35">
        <f t="shared" si="9"/>
        <v>176.85</v>
      </c>
      <c r="CF6" s="35">
        <f t="shared" si="9"/>
        <v>175.73</v>
      </c>
      <c r="CG6" s="35">
        <f t="shared" si="9"/>
        <v>143.15</v>
      </c>
      <c r="CH6" s="35">
        <f t="shared" si="9"/>
        <v>141.11000000000001</v>
      </c>
      <c r="CI6" s="35">
        <f t="shared" si="9"/>
        <v>144.79</v>
      </c>
      <c r="CJ6" s="35">
        <f t="shared" si="9"/>
        <v>146.08000000000001</v>
      </c>
      <c r="CK6" s="35">
        <f t="shared" si="9"/>
        <v>144.11000000000001</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62.5</v>
      </c>
      <c r="CS6" s="35">
        <f t="shared" si="10"/>
        <v>63.26</v>
      </c>
      <c r="CT6" s="35">
        <f t="shared" si="10"/>
        <v>61.54</v>
      </c>
      <c r="CU6" s="35">
        <f t="shared" si="10"/>
        <v>61.93</v>
      </c>
      <c r="CV6" s="35">
        <f t="shared" si="10"/>
        <v>61.32</v>
      </c>
      <c r="CW6" s="34" t="str">
        <f>IF(CW7="","",IF(CW7="-","【-】","【"&amp;SUBSTITUTE(TEXT(CW7,"#,##0.00"),"-","△")&amp;"】"))</f>
        <v>【59.64】</v>
      </c>
      <c r="CX6" s="35">
        <f>IF(CX7="",NA(),CX7)</f>
        <v>95.77</v>
      </c>
      <c r="CY6" s="35">
        <f t="shared" ref="CY6:DG6" si="11">IF(CY7="",NA(),CY7)</f>
        <v>95.34</v>
      </c>
      <c r="CZ6" s="35">
        <f t="shared" si="11"/>
        <v>94.73</v>
      </c>
      <c r="DA6" s="35">
        <f t="shared" si="11"/>
        <v>94.79</v>
      </c>
      <c r="DB6" s="35">
        <f t="shared" si="11"/>
        <v>94.86</v>
      </c>
      <c r="DC6" s="35">
        <f t="shared" si="11"/>
        <v>93.88</v>
      </c>
      <c r="DD6" s="35">
        <f t="shared" si="11"/>
        <v>94.07</v>
      </c>
      <c r="DE6" s="35">
        <f t="shared" si="11"/>
        <v>94.13</v>
      </c>
      <c r="DF6" s="35">
        <f t="shared" si="11"/>
        <v>94.45</v>
      </c>
      <c r="DG6" s="35">
        <f t="shared" si="11"/>
        <v>94.58</v>
      </c>
      <c r="DH6" s="34" t="str">
        <f>IF(DH7="","",IF(DH7="-","【-】","【"&amp;SUBSTITUTE(TEXT(DH7,"#,##0.00"),"-","△")&amp;"】"))</f>
        <v>【95.35】</v>
      </c>
      <c r="DI6" s="35">
        <f>IF(DI7="",NA(),DI7)</f>
        <v>20.100000000000001</v>
      </c>
      <c r="DJ6" s="35">
        <f t="shared" ref="DJ6:DR6" si="12">IF(DJ7="",NA(),DJ7)</f>
        <v>21.95</v>
      </c>
      <c r="DK6" s="35">
        <f t="shared" si="12"/>
        <v>24.15</v>
      </c>
      <c r="DL6" s="35">
        <f t="shared" si="12"/>
        <v>26.12</v>
      </c>
      <c r="DM6" s="35">
        <f t="shared" si="12"/>
        <v>27.94</v>
      </c>
      <c r="DN6" s="35">
        <f t="shared" si="12"/>
        <v>29.48</v>
      </c>
      <c r="DO6" s="35">
        <f t="shared" si="12"/>
        <v>28.95</v>
      </c>
      <c r="DP6" s="35">
        <f t="shared" si="12"/>
        <v>30.11</v>
      </c>
      <c r="DQ6" s="35">
        <f t="shared" si="12"/>
        <v>30.45</v>
      </c>
      <c r="DR6" s="35">
        <f t="shared" si="12"/>
        <v>31.01</v>
      </c>
      <c r="DS6" s="34" t="str">
        <f>IF(DS7="","",IF(DS7="-","【-】","【"&amp;SUBSTITUTE(TEXT(DS7,"#,##0.00"),"-","△")&amp;"】"))</f>
        <v>【38.57】</v>
      </c>
      <c r="DT6" s="35">
        <f>IF(DT7="",NA(),DT7)</f>
        <v>1.48</v>
      </c>
      <c r="DU6" s="35">
        <f t="shared" ref="DU6:EC6" si="13">IF(DU7="",NA(),DU7)</f>
        <v>2.08</v>
      </c>
      <c r="DV6" s="35">
        <f t="shared" si="13"/>
        <v>3.51</v>
      </c>
      <c r="DW6" s="35">
        <f t="shared" si="13"/>
        <v>4.3099999999999996</v>
      </c>
      <c r="DX6" s="35">
        <f t="shared" si="13"/>
        <v>5.05</v>
      </c>
      <c r="DY6" s="35">
        <f t="shared" si="13"/>
        <v>3.89</v>
      </c>
      <c r="DZ6" s="35">
        <f t="shared" si="13"/>
        <v>4.07</v>
      </c>
      <c r="EA6" s="35">
        <f t="shared" si="13"/>
        <v>4.54</v>
      </c>
      <c r="EB6" s="35">
        <f t="shared" si="13"/>
        <v>4.8499999999999996</v>
      </c>
      <c r="EC6" s="35">
        <f t="shared" si="13"/>
        <v>4.95</v>
      </c>
      <c r="ED6" s="34" t="str">
        <f>IF(ED7="","",IF(ED7="-","【-】","【"&amp;SUBSTITUTE(TEXT(ED7,"#,##0.00"),"-","△")&amp;"】"))</f>
        <v>【5.90】</v>
      </c>
      <c r="EE6" s="35">
        <f>IF(EE7="",NA(),EE7)</f>
        <v>0.02</v>
      </c>
      <c r="EF6" s="35">
        <f t="shared" ref="EF6:EN6" si="14">IF(EF7="",NA(),EF7)</f>
        <v>0.17</v>
      </c>
      <c r="EG6" s="35">
        <f t="shared" si="14"/>
        <v>0.09</v>
      </c>
      <c r="EH6" s="35">
        <f t="shared" si="14"/>
        <v>0.03</v>
      </c>
      <c r="EI6" s="35">
        <f t="shared" si="14"/>
        <v>0.04</v>
      </c>
      <c r="EJ6" s="35">
        <f t="shared" si="14"/>
        <v>0.12</v>
      </c>
      <c r="EK6" s="35">
        <f t="shared" si="14"/>
        <v>0.13</v>
      </c>
      <c r="EL6" s="35">
        <f t="shared" si="14"/>
        <v>0.17</v>
      </c>
      <c r="EM6" s="35">
        <f t="shared" si="14"/>
        <v>0.21</v>
      </c>
      <c r="EN6" s="35">
        <f t="shared" si="14"/>
        <v>0.19</v>
      </c>
      <c r="EO6" s="34" t="str">
        <f>IF(EO7="","",IF(EO7="-","【-】","【"&amp;SUBSTITUTE(TEXT(EO7,"#,##0.00"),"-","△")&amp;"】"))</f>
        <v>【0.22】</v>
      </c>
    </row>
    <row r="7" spans="1:148" s="36" customFormat="1" x14ac:dyDescent="0.15">
      <c r="A7" s="28"/>
      <c r="B7" s="37">
        <v>2019</v>
      </c>
      <c r="C7" s="37">
        <v>72036</v>
      </c>
      <c r="D7" s="37">
        <v>46</v>
      </c>
      <c r="E7" s="37">
        <v>17</v>
      </c>
      <c r="F7" s="37">
        <v>1</v>
      </c>
      <c r="G7" s="37">
        <v>0</v>
      </c>
      <c r="H7" s="37" t="s">
        <v>95</v>
      </c>
      <c r="I7" s="37" t="s">
        <v>96</v>
      </c>
      <c r="J7" s="37" t="s">
        <v>97</v>
      </c>
      <c r="K7" s="37" t="s">
        <v>98</v>
      </c>
      <c r="L7" s="37" t="s">
        <v>99</v>
      </c>
      <c r="M7" s="37" t="s">
        <v>100</v>
      </c>
      <c r="N7" s="38" t="s">
        <v>101</v>
      </c>
      <c r="O7" s="38">
        <v>53.36</v>
      </c>
      <c r="P7" s="38">
        <v>72.819999999999993</v>
      </c>
      <c r="Q7" s="38">
        <v>77.760000000000005</v>
      </c>
      <c r="R7" s="38">
        <v>3066</v>
      </c>
      <c r="S7" s="38">
        <v>322996</v>
      </c>
      <c r="T7" s="38">
        <v>757.2</v>
      </c>
      <c r="U7" s="38">
        <v>426.57</v>
      </c>
      <c r="V7" s="38">
        <v>234425</v>
      </c>
      <c r="W7" s="38">
        <v>46.17</v>
      </c>
      <c r="X7" s="38">
        <v>5077.43</v>
      </c>
      <c r="Y7" s="38">
        <v>95.73</v>
      </c>
      <c r="Z7" s="38">
        <v>100.17</v>
      </c>
      <c r="AA7" s="38">
        <v>100.16</v>
      </c>
      <c r="AB7" s="38">
        <v>100.22</v>
      </c>
      <c r="AC7" s="38">
        <v>100.05</v>
      </c>
      <c r="AD7" s="38">
        <v>106.67</v>
      </c>
      <c r="AE7" s="38">
        <v>107.45</v>
      </c>
      <c r="AF7" s="38">
        <v>107.43</v>
      </c>
      <c r="AG7" s="38">
        <v>107.64</v>
      </c>
      <c r="AH7" s="38">
        <v>107.03</v>
      </c>
      <c r="AI7" s="38">
        <v>108.07</v>
      </c>
      <c r="AJ7" s="38">
        <v>0</v>
      </c>
      <c r="AK7" s="38">
        <v>0.14000000000000001</v>
      </c>
      <c r="AL7" s="38">
        <v>0</v>
      </c>
      <c r="AM7" s="38">
        <v>0</v>
      </c>
      <c r="AN7" s="38">
        <v>0</v>
      </c>
      <c r="AO7" s="38">
        <v>12.51</v>
      </c>
      <c r="AP7" s="38">
        <v>11.01</v>
      </c>
      <c r="AQ7" s="38">
        <v>10.199999999999999</v>
      </c>
      <c r="AR7" s="38">
        <v>9.1999999999999993</v>
      </c>
      <c r="AS7" s="38">
        <v>7.69</v>
      </c>
      <c r="AT7" s="38">
        <v>3.09</v>
      </c>
      <c r="AU7" s="38">
        <v>18.16</v>
      </c>
      <c r="AV7" s="38">
        <v>25.24</v>
      </c>
      <c r="AW7" s="38">
        <v>35.9</v>
      </c>
      <c r="AX7" s="38">
        <v>53.61</v>
      </c>
      <c r="AY7" s="38">
        <v>58.66</v>
      </c>
      <c r="AZ7" s="38">
        <v>54.09</v>
      </c>
      <c r="BA7" s="38">
        <v>54.03</v>
      </c>
      <c r="BB7" s="38">
        <v>65.83</v>
      </c>
      <c r="BC7" s="38">
        <v>72.22</v>
      </c>
      <c r="BD7" s="38">
        <v>73.02</v>
      </c>
      <c r="BE7" s="38">
        <v>69.540000000000006</v>
      </c>
      <c r="BF7" s="38">
        <v>810.88</v>
      </c>
      <c r="BG7" s="38">
        <v>674.41</v>
      </c>
      <c r="BH7" s="38">
        <v>554.88</v>
      </c>
      <c r="BI7" s="38">
        <v>587.98</v>
      </c>
      <c r="BJ7" s="38">
        <v>520.59</v>
      </c>
      <c r="BK7" s="38">
        <v>845.86</v>
      </c>
      <c r="BL7" s="38">
        <v>802.49</v>
      </c>
      <c r="BM7" s="38">
        <v>805.14</v>
      </c>
      <c r="BN7" s="38">
        <v>730.93</v>
      </c>
      <c r="BO7" s="38">
        <v>708.89</v>
      </c>
      <c r="BP7" s="38">
        <v>682.51</v>
      </c>
      <c r="BQ7" s="38">
        <v>91.26</v>
      </c>
      <c r="BR7" s="38">
        <v>99.68</v>
      </c>
      <c r="BS7" s="38">
        <v>100</v>
      </c>
      <c r="BT7" s="38">
        <v>100</v>
      </c>
      <c r="BU7" s="38">
        <v>100</v>
      </c>
      <c r="BV7" s="38">
        <v>101.88</v>
      </c>
      <c r="BW7" s="38">
        <v>103.18</v>
      </c>
      <c r="BX7" s="38">
        <v>100.22</v>
      </c>
      <c r="BY7" s="38">
        <v>98.09</v>
      </c>
      <c r="BZ7" s="38">
        <v>97.91</v>
      </c>
      <c r="CA7" s="38">
        <v>100.34</v>
      </c>
      <c r="CB7" s="38">
        <v>192.88</v>
      </c>
      <c r="CC7" s="38">
        <v>177.76</v>
      </c>
      <c r="CD7" s="38">
        <v>177.08</v>
      </c>
      <c r="CE7" s="38">
        <v>176.85</v>
      </c>
      <c r="CF7" s="38">
        <v>175.73</v>
      </c>
      <c r="CG7" s="38">
        <v>143.15</v>
      </c>
      <c r="CH7" s="38">
        <v>141.11000000000001</v>
      </c>
      <c r="CI7" s="38">
        <v>144.79</v>
      </c>
      <c r="CJ7" s="38">
        <v>146.08000000000001</v>
      </c>
      <c r="CK7" s="38">
        <v>144.11000000000001</v>
      </c>
      <c r="CL7" s="38">
        <v>136.15</v>
      </c>
      <c r="CM7" s="38" t="s">
        <v>101</v>
      </c>
      <c r="CN7" s="38" t="s">
        <v>101</v>
      </c>
      <c r="CO7" s="38" t="s">
        <v>101</v>
      </c>
      <c r="CP7" s="38" t="s">
        <v>101</v>
      </c>
      <c r="CQ7" s="38" t="s">
        <v>101</v>
      </c>
      <c r="CR7" s="38">
        <v>62.5</v>
      </c>
      <c r="CS7" s="38">
        <v>63.26</v>
      </c>
      <c r="CT7" s="38">
        <v>61.54</v>
      </c>
      <c r="CU7" s="38">
        <v>61.93</v>
      </c>
      <c r="CV7" s="38">
        <v>61.32</v>
      </c>
      <c r="CW7" s="38">
        <v>59.64</v>
      </c>
      <c r="CX7" s="38">
        <v>95.77</v>
      </c>
      <c r="CY7" s="38">
        <v>95.34</v>
      </c>
      <c r="CZ7" s="38">
        <v>94.73</v>
      </c>
      <c r="DA7" s="38">
        <v>94.79</v>
      </c>
      <c r="DB7" s="38">
        <v>94.86</v>
      </c>
      <c r="DC7" s="38">
        <v>93.88</v>
      </c>
      <c r="DD7" s="38">
        <v>94.07</v>
      </c>
      <c r="DE7" s="38">
        <v>94.13</v>
      </c>
      <c r="DF7" s="38">
        <v>94.45</v>
      </c>
      <c r="DG7" s="38">
        <v>94.58</v>
      </c>
      <c r="DH7" s="38">
        <v>95.35</v>
      </c>
      <c r="DI7" s="38">
        <v>20.100000000000001</v>
      </c>
      <c r="DJ7" s="38">
        <v>21.95</v>
      </c>
      <c r="DK7" s="38">
        <v>24.15</v>
      </c>
      <c r="DL7" s="38">
        <v>26.12</v>
      </c>
      <c r="DM7" s="38">
        <v>27.94</v>
      </c>
      <c r="DN7" s="38">
        <v>29.48</v>
      </c>
      <c r="DO7" s="38">
        <v>28.95</v>
      </c>
      <c r="DP7" s="38">
        <v>30.11</v>
      </c>
      <c r="DQ7" s="38">
        <v>30.45</v>
      </c>
      <c r="DR7" s="38">
        <v>31.01</v>
      </c>
      <c r="DS7" s="38">
        <v>38.57</v>
      </c>
      <c r="DT7" s="38">
        <v>1.48</v>
      </c>
      <c r="DU7" s="38">
        <v>2.08</v>
      </c>
      <c r="DV7" s="38">
        <v>3.51</v>
      </c>
      <c r="DW7" s="38">
        <v>4.3099999999999996</v>
      </c>
      <c r="DX7" s="38">
        <v>5.05</v>
      </c>
      <c r="DY7" s="38">
        <v>3.89</v>
      </c>
      <c r="DZ7" s="38">
        <v>4.07</v>
      </c>
      <c r="EA7" s="38">
        <v>4.54</v>
      </c>
      <c r="EB7" s="38">
        <v>4.8499999999999996</v>
      </c>
      <c r="EC7" s="38">
        <v>4.95</v>
      </c>
      <c r="ED7" s="38">
        <v>5.9</v>
      </c>
      <c r="EE7" s="38">
        <v>0.02</v>
      </c>
      <c r="EF7" s="38">
        <v>0.17</v>
      </c>
      <c r="EG7" s="38">
        <v>0.09</v>
      </c>
      <c r="EH7" s="38">
        <v>0.03</v>
      </c>
      <c r="EI7" s="38">
        <v>0.04</v>
      </c>
      <c r="EJ7" s="38">
        <v>0.12</v>
      </c>
      <c r="EK7" s="38">
        <v>0.13</v>
      </c>
      <c r="EL7" s="38">
        <v>0.17</v>
      </c>
      <c r="EM7" s="38">
        <v>0.21</v>
      </c>
      <c r="EN7" s="38">
        <v>0.19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107</v>
      </c>
    </row>
    <row r="12" spans="1:148" x14ac:dyDescent="0.15">
      <c r="B12">
        <v>1</v>
      </c>
      <c r="C12">
        <v>1</v>
      </c>
      <c r="D12">
        <v>1</v>
      </c>
      <c r="E12">
        <v>1</v>
      </c>
      <c r="F12">
        <v>1</v>
      </c>
      <c r="G12" t="s">
        <v>108</v>
      </c>
    </row>
    <row r="13" spans="1:148" x14ac:dyDescent="0.15">
      <c r="B13" t="s">
        <v>109</v>
      </c>
      <c r="C13" t="s">
        <v>110</v>
      </c>
      <c r="D13" t="s">
        <v>109</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cp:lastPrinted>2021-01-26T07:05:25Z</cp:lastPrinted>
  <dcterms:created xsi:type="dcterms:W3CDTF">2020-12-04T02:24:40Z</dcterms:created>
  <dcterms:modified xsi:type="dcterms:W3CDTF">2021-01-28T06:42:23Z</dcterms:modified>
  <cp:category/>
</cp:coreProperties>
</file>