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1"/>
  <workbookPr/>
  <mc:AlternateContent xmlns:mc="http://schemas.openxmlformats.org/markup-compatibility/2006">
    <mc:Choice Requires="x15">
      <x15ac:absPath xmlns:x15ac="http://schemas.microsoft.com/office/spreadsheetml/2010/11/ac" url="C:\Users\0381\Desktop\"/>
    </mc:Choice>
  </mc:AlternateContent>
  <xr:revisionPtr revIDLastSave="0" documentId="8_{4EBCF124-576E-4A9D-A9FF-4E3776B4AEB7}" xr6:coauthVersionLast="36" xr6:coauthVersionMax="36" xr10:uidLastSave="{00000000-0000-0000-0000-000000000000}"/>
  <workbookProtection workbookAlgorithmName="SHA-512" workbookHashValue="i7t2Y5LDR+Az/nk99nfVHGm9rS+iHgXTWUO6e55Uls+ssyO2zbeOGVGV5nlJVXCQ6qsk3d7DAwE9oRQd+o0Mhg==" workbookSaltValue="hYSQ45b6k4Y2jFgAcwjYTg==" workbookSpinCount="100000" lockStructure="1"/>
  <bookViews>
    <workbookView xWindow="0" yWindow="0" windowWidth="20520" windowHeight="8865" xr2:uid="{00000000-000D-0000-FFFF-FFFF00000000}"/>
  </bookViews>
  <sheets>
    <sheet name="法非適用_下水道事業" sheetId="4" r:id="rId1"/>
    <sheet name="データ" sheetId="5" state="hidden" r:id="rId2"/>
  </sheets>
  <calcPr calcId="191029" iterate="1" iterateCount="1"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I10" i="4" s="1"/>
  <c r="N6" i="5"/>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E86" i="4"/>
  <c r="B10" i="4"/>
  <c r="AL8"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<sst xmlns="http://schemas.openxmlformats.org/spreadsheetml/2006/main" count="236" uniqueCount="119">
  <si>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</si>
  <si>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</si>
  <si>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</si>
  <si>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</si>
  <si>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</si>
  <si>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</si>
  <si>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</si>
  <si>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</si>
  <si>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</si>
  <si>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</si>
  <si>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</si>
  <si>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</si>
  <si>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</si>
  <si>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</si>
  <si>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</si>
  <si>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</si>
  <si>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</si>
  <si>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</si>
  <si>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</si>
  <si>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</si>
  <si>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</si>
  <si>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</si>
  <si>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</si>
  <si>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</si>
  <si>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</si>
  <si>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</si>
  <si>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</si>
  <si>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</si>
  <si>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</si>
  <si>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</si>
  <si>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</si>
  <si>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</si>
  <si>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</si>
  <si>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</si>
  <si>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</si>
  <si>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</si>
  <si>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</si>
  <si>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</si>
  <si>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</si>
  <si>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</si>
  <si>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</si>
  <si>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</si>
  <si>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</si>
  <si>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</si>
  <si>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</si>
  <si>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</si>
  <si>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</si>
  <si>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</si>
  <si>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</si>
  <si>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</si>
  <si>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</si>
  <si>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</si>
  <si>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</si>
  <si>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</si>
  <si>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</si>
  <si>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</si>
  <si>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</si>
  <si>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</si>
  <si>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</si>
  <si>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</si>
  <si>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</si>
  <si>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</si>
  <si>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</si>
  <si>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</si>
  <si>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</si>
  <si>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</si>
  <si>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</si>
  <si>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</si>
  <si>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</si>
  <si>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</si>
  <si>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</si>
  <si>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</si>
  <si>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</si>
  <si>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</si>
  <si>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</si>
  <si>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</si>
  <si>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</si>
  <si>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</si>
  <si>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</si>
  <si>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</si>
  <si>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</si>
  <si>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</si>
  <si>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</si>
  <si>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</si>
  <si>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</si>
  <si>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</si>
  <si>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</si>
  <si>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</si>
  <si>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</si>
  <si>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</si>
  <si>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</si>
  <si>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</si>
  <si>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</si>
  <si>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</si>
  <si>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</si>
  <si>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</si>
  <si>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</si>
  <si>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楢葉町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</si>
  <si>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</si>
  <si>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</si>
  <si>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</si>
  <si>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</si>
  <si>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</si>
  <si>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</si>
  <si>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</si>
  <si>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</si>
  <si>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</si>
  <si>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</si>
  <si>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</si>
  <si>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</si>
  <si>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</si>
  <si>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</si>
  <si>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</si>
  <si>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</si>
  <si>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</si>
  <si>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</si>
  <si>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①経営収支比率
当該指標が昨年度と比較し赤字収支となっている。一般会計繰入金は引き続き約７割を占める。使用料改訂を実施したが、今後も更なる料金適正化に向けて検討を図る。
④企業債残高対事業規模比率
地方債においては、全額一般会計繰入金での返済を実施しており、下水道使用料等での返済が極めて困難である。
⑤経費回収率
低い数値となっているが、使用料単価の改訂を実施した結果、若干の改善が見られた。
⑥汚水処理原価
前年度と比較し悪化している。維持管理費等の削減を実施し改善を図りたい。
⑦施設利用率
災害公営住宅や分譲地新規建築等の接続によって増加があり改善が図られている。しかし、遊休状態となっている施設があるため、利活用についての課題あり。
⑧水洗化率
東日本大震災以降、適正な数値化が実施できていないため、今後の課題である。
※全体的に原子力災害による町民帰還が見通せない状況であることに加え、環境省による家屋等の解体が起因と思われる不明水の増大による経費の増加等があり、正確な分析が難しい状況である。</t>
    <rPh sb="13" eb="16">
      <t>サクネンド</t>
    </rPh>
    <rPh sb="17" eb="19">
      <t>ヒカク</t>
    </rPh>
    <rPh sb="20" eb="22">
      <t>アカジ</t>
    </rPh>
    <rPh sb="39" eb="40">
      <t>ヒ</t>
    </rPh>
    <rPh sb="41" eb="42">
      <t>ツヅ</t>
    </rPh>
    <rPh sb="43" eb="44">
      <t>ヤク</t>
    </rPh>
    <rPh sb="51" eb="54">
      <t>シヨウリョウ</t>
    </rPh>
    <rPh sb="54" eb="56">
      <t>カイテイ</t>
    </rPh>
    <rPh sb="57" eb="59">
      <t>ジッシ</t>
    </rPh>
    <rPh sb="63" eb="65">
      <t>コンゴ</t>
    </rPh>
    <rPh sb="66" eb="67">
      <t>サラ</t>
    </rPh>
    <rPh sb="69" eb="71">
      <t>リョウキン</t>
    </rPh>
    <rPh sb="71" eb="74">
      <t>テキセイカ</t>
    </rPh>
    <rPh sb="75" eb="76">
      <t>ム</t>
    </rPh>
    <rPh sb="78" eb="80">
      <t>ケントウ</t>
    </rPh>
    <rPh sb="81" eb="82">
      <t>ハカ</t>
    </rPh>
    <rPh sb="176" eb="178">
      <t>カイテイ</t>
    </rPh>
    <rPh sb="179" eb="181">
      <t>ジッシ</t>
    </rPh>
    <rPh sb="183" eb="185">
      <t>ケッカ</t>
    </rPh>
    <rPh sb="186" eb="188">
      <t>ジャッカン</t>
    </rPh>
    <rPh sb="189" eb="191">
      <t>カイゼン</t>
    </rPh>
    <rPh sb="192" eb="193">
      <t>ミ</t>
    </rPh>
    <rPh sb="213" eb="215">
      <t>アッカ</t>
    </rPh>
    <rPh sb="249" eb="251">
      <t>サイガイ</t>
    </rPh>
    <rPh sb="251" eb="253">
      <t>コウエイ</t>
    </rPh>
    <rPh sb="253" eb="255">
      <t>ジュウタク</t>
    </rPh>
    <rPh sb="256" eb="258">
      <t>ブンジョウ</t>
    </rPh>
    <rPh sb="258" eb="259">
      <t>チ</t>
    </rPh>
    <rPh sb="259" eb="261">
      <t>シンキ</t>
    </rPh>
    <rPh sb="261" eb="263">
      <t>ケンチク</t>
    </rPh>
    <rPh sb="263" eb="264">
      <t>トウ</t>
    </rPh>
    <rPh sb="265" eb="267">
      <t>セツゾク</t>
    </rPh>
    <rPh sb="367" eb="370">
      <t>ゼンタイテキ</t>
    </rPh>
    <rPh sb="371" eb="374">
      <t>ゲンシリョク</t>
    </rPh>
    <rPh sb="374" eb="376">
      <t>サイガイ</t>
    </rPh>
    <rPh sb="379" eb="381">
      <t>チョウミン</t>
    </rPh>
    <rPh sb="381" eb="383">
      <t>キカン</t>
    </rPh>
    <rPh sb="384" eb="386">
      <t>ミトオ</t>
    </rPh>
    <rPh sb="389" eb="391">
      <t>ジョウキョウ</t>
    </rPh>
    <rPh sb="397" eb="398">
      <t>クワ</t>
    </rPh>
    <rPh sb="400" eb="403">
      <t>カンキョウショウ</t>
    </rPh>
    <rPh sb="406" eb="408">
      <t>カオク</t>
    </rPh>
    <rPh sb="408" eb="409">
      <t>トウ</t>
    </rPh>
    <rPh sb="410" eb="412">
      <t>カイタイ</t>
    </rPh>
    <rPh sb="413" eb="415">
      <t>キイン</t>
    </rPh>
    <rPh sb="416" eb="417">
      <t>オモ</t>
    </rPh>
    <rPh sb="420" eb="422">
      <t>フメイ</t>
    </rPh>
    <rPh sb="422" eb="423">
      <t>スイ</t>
    </rPh>
    <rPh sb="424" eb="426">
      <t>ゾウダイ</t>
    </rPh>
    <rPh sb="429" eb="431">
      <t>ケイヒ</t>
    </rPh>
    <rPh sb="432" eb="434">
      <t>ゾウカ</t>
    </rPh>
    <rPh sb="434" eb="435">
      <t>トウ</t>
    </rPh>
    <rPh sb="439" eb="441">
      <t>セイカク</t>
    </rPh>
    <rPh sb="442" eb="444">
      <t>ブンセキ</t>
    </rPh>
    <rPh sb="445" eb="446">
      <t>ムズカ</t>
    </rPh>
    <rPh sb="448" eb="450">
      <t>ジョウキョウ</t>
    </rPh>
    <phoneticPr fontId="4"/>
  </si>
  <si>
    <t>③管渠改善率
東日本大震災による災害復旧工事や受託事業による移設工事等により更新を実施した管渠あり。供用後30年を経過した管渠があることから維持管理を適正に実施し必要箇所の修繕等を実施したい。</t>
    <rPh sb="81" eb="83">
      <t>ヒツヨウ</t>
    </rPh>
    <rPh sb="83" eb="85">
      <t>カショ</t>
    </rPh>
    <rPh sb="86" eb="88">
      <t>シュウゼン</t>
    </rPh>
    <rPh sb="88" eb="89">
      <t>トウ</t>
    </rPh>
    <rPh sb="90" eb="92">
      <t>ジッシ</t>
    </rPh>
    <phoneticPr fontId="4"/>
  </si>
  <si>
    <t>ストックマネジメント計画により施設の改築・更新を計画的に実施する。また、今後は必要性を検討し更なる使用料の値上げを検討し、経営改善を図る一方、維持管理費の見直しが図られていないことから、ＰＰＰ、ＰＦＩ等を活用した維持管理について当町の現状を踏まえ議論する必要がある。</t>
    <rPh sb="36" eb="38">
      <t>コンゴ</t>
    </rPh>
    <rPh sb="39" eb="42">
      <t>ヒツヨウセイ</t>
    </rPh>
    <rPh sb="43" eb="45">
      <t>ケントウ</t>
    </rPh>
    <rPh sb="46" eb="47">
      <t>サラ</t>
    </rPh>
    <rPh sb="57" eb="59">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</si>
</sst>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863-412E-A2EE-2C668277D15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0.09</c:v>
                </c:pt>
                <c:pt idx="2">
                  <c:v>0.09</c:v>
                </c:pt>
                <c:pt idx="3">
                  <c:v>0.13</c:v>
                </c:pt>
                <c:pt idx="4">
                  <c:v>0.36</c:v>
                </c:pt>
              </c:numCache>
            </c:numRef>
          </c:val>
          <c:smooth val="0"/>
          <c:extLst>
            <c:ext xmlns:c16="http://schemas.microsoft.com/office/drawing/2014/chart" uri="{C3380CC4-5D6E-409C-BE32-E72D297353CC}">
              <c16:uniqueId val="{00000001-8863-412E-A2EE-2C668277D15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formatCode="#,##0.00;&quot;△&quot;#,##0.00">
                  <c:v>0</c:v>
                </c:pt>
                <c:pt idx="1">
                  <c:v>20.09</c:v>
                </c:pt>
                <c:pt idx="2">
                  <c:v>25.79</c:v>
                </c:pt>
                <c:pt idx="3">
                  <c:v>28.33</c:v>
                </c:pt>
                <c:pt idx="4">
                  <c:v>30.42</c:v>
                </c:pt>
              </c:numCache>
            </c:numRef>
          </c:val>
          <c:extLst>
            <c:ext xmlns:c16="http://schemas.microsoft.com/office/drawing/2014/chart" uri="{C3380CC4-5D6E-409C-BE32-E72D297353CC}">
              <c16:uniqueId val="{00000000-75BD-44EF-9BDD-A98B9FC0FC7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41.35</c:v>
                </c:pt>
                <c:pt idx="1">
                  <c:v>42.9</c:v>
                </c:pt>
                <c:pt idx="2">
                  <c:v>43.36</c:v>
                </c:pt>
                <c:pt idx="3">
                  <c:v>42.56</c:v>
                </c:pt>
                <c:pt idx="4">
                  <c:v>42.47</c:v>
                </c:pt>
              </c:numCache>
            </c:numRef>
          </c:val>
          <c:smooth val="0"/>
          <c:extLst>
            <c:ext xmlns:c16="http://schemas.microsoft.com/office/drawing/2014/chart" uri="{C3380CC4-5D6E-409C-BE32-E72D297353CC}">
              <c16:uniqueId val="{00000001-75BD-44EF-9BDD-A98B9FC0FC7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80.09</c:v>
                </c:pt>
                <c:pt idx="1">
                  <c:v>80.09</c:v>
                </c:pt>
                <c:pt idx="2">
                  <c:v>80.09</c:v>
                </c:pt>
                <c:pt idx="3">
                  <c:v>80.09</c:v>
                </c:pt>
                <c:pt idx="4">
                  <c:v>80.09</c:v>
                </c:pt>
              </c:numCache>
            </c:numRef>
          </c:val>
          <c:extLst>
            <c:ext xmlns:c16="http://schemas.microsoft.com/office/drawing/2014/chart" uri="{C3380CC4-5D6E-409C-BE32-E72D297353CC}">
              <c16:uniqueId val="{00000000-A4D8-4147-B169-C86F50DD343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c:v>
                </c:pt>
                <c:pt idx="1">
                  <c:v>83.5</c:v>
                </c:pt>
                <c:pt idx="2">
                  <c:v>83.06</c:v>
                </c:pt>
                <c:pt idx="3">
                  <c:v>83.32</c:v>
                </c:pt>
                <c:pt idx="4">
                  <c:v>83.75</c:v>
                </c:pt>
              </c:numCache>
            </c:numRef>
          </c:val>
          <c:smooth val="0"/>
          <c:extLst>
            <c:ext xmlns:c16="http://schemas.microsoft.com/office/drawing/2014/chart" uri="{C3380CC4-5D6E-409C-BE32-E72D297353CC}">
              <c16:uniqueId val="{00000001-A4D8-4147-B169-C86F50DD343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129.30000000000001</c:v>
                </c:pt>
                <c:pt idx="1">
                  <c:v>94.37</c:v>
                </c:pt>
                <c:pt idx="2">
                  <c:v>106.78</c:v>
                </c:pt>
                <c:pt idx="3">
                  <c:v>97.04</c:v>
                </c:pt>
                <c:pt idx="4">
                  <c:v>93.11</c:v>
                </c:pt>
              </c:numCache>
            </c:numRef>
          </c:val>
          <c:extLst>
            <c:ext xmlns:c16="http://schemas.microsoft.com/office/drawing/2014/chart" uri="{C3380CC4-5D6E-409C-BE32-E72D297353CC}">
              <c16:uniqueId val="{00000000-BFC8-4A6A-B6E4-A108D504F10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FC8-4A6A-B6E4-A108D504F10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986-43B4-9279-EEEE5F8AE6E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986-43B4-9279-EEEE5F8AE6E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FF8-4153-B8D2-024B122EFB6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FF8-4153-B8D2-024B122EFB6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961-4B1C-8AA6-5032D0019F8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961-4B1C-8AA6-5032D0019F8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F58-4F9B-A71C-A3F1C64DF6D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F58-4F9B-A71C-A3F1C64DF6D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371-4192-B747-88A00626394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1434.89</c:v>
                </c:pt>
                <c:pt idx="1">
                  <c:v>1298.9100000000001</c:v>
                </c:pt>
                <c:pt idx="2">
                  <c:v>1243.71</c:v>
                </c:pt>
                <c:pt idx="3">
                  <c:v>1194.1500000000001</c:v>
                </c:pt>
                <c:pt idx="4">
                  <c:v>1206.79</c:v>
                </c:pt>
              </c:numCache>
            </c:numRef>
          </c:val>
          <c:smooth val="0"/>
          <c:extLst>
            <c:ext xmlns:c16="http://schemas.microsoft.com/office/drawing/2014/chart" uri="{C3380CC4-5D6E-409C-BE32-E72D297353CC}">
              <c16:uniqueId val="{00000001-2371-4192-B747-88A00626394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32.18</c:v>
                </c:pt>
                <c:pt idx="1">
                  <c:v>14.92</c:v>
                </c:pt>
                <c:pt idx="2">
                  <c:v>33.65</c:v>
                </c:pt>
                <c:pt idx="3">
                  <c:v>36.020000000000003</c:v>
                </c:pt>
                <c:pt idx="4">
                  <c:v>41.2</c:v>
                </c:pt>
              </c:numCache>
            </c:numRef>
          </c:val>
          <c:extLst>
            <c:ext xmlns:c16="http://schemas.microsoft.com/office/drawing/2014/chart" uri="{C3380CC4-5D6E-409C-BE32-E72D297353CC}">
              <c16:uniqueId val="{00000000-F5F8-47B7-AD17-CAE6A08CDC3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66.22</c:v>
                </c:pt>
                <c:pt idx="1">
                  <c:v>69.87</c:v>
                </c:pt>
                <c:pt idx="2">
                  <c:v>74.3</c:v>
                </c:pt>
                <c:pt idx="3">
                  <c:v>72.260000000000005</c:v>
                </c:pt>
                <c:pt idx="4">
                  <c:v>71.84</c:v>
                </c:pt>
              </c:numCache>
            </c:numRef>
          </c:val>
          <c:smooth val="0"/>
          <c:extLst>
            <c:ext xmlns:c16="http://schemas.microsoft.com/office/drawing/2014/chart" uri="{C3380CC4-5D6E-409C-BE32-E72D297353CC}">
              <c16:uniqueId val="{00000001-F5F8-47B7-AD17-CAE6A08CDC3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410.15</c:v>
                </c:pt>
                <c:pt idx="1">
                  <c:v>888.91</c:v>
                </c:pt>
                <c:pt idx="2">
                  <c:v>386.16</c:v>
                </c:pt>
                <c:pt idx="3">
                  <c:v>428.64</c:v>
                </c:pt>
                <c:pt idx="4">
                  <c:v>479.28</c:v>
                </c:pt>
              </c:numCache>
            </c:numRef>
          </c:val>
          <c:extLst>
            <c:ext xmlns:c16="http://schemas.microsoft.com/office/drawing/2014/chart" uri="{C3380CC4-5D6E-409C-BE32-E72D297353CC}">
              <c16:uniqueId val="{00000000-C71B-4375-AA6F-25769D17AD7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246.72</c:v>
                </c:pt>
                <c:pt idx="1">
                  <c:v>234.96</c:v>
                </c:pt>
                <c:pt idx="2">
                  <c:v>221.81</c:v>
                </c:pt>
                <c:pt idx="3">
                  <c:v>230.02</c:v>
                </c:pt>
                <c:pt idx="4">
                  <c:v>228.47</c:v>
                </c:pt>
              </c:numCache>
            </c:numRef>
          </c:val>
          <c:smooth val="0"/>
          <c:extLst>
            <c:ext xmlns:c16="http://schemas.microsoft.com/office/drawing/2014/chart" uri="{C3380CC4-5D6E-409C-BE32-E72D297353CC}">
              <c16:uniqueId val="{00000001-C71B-4375-AA6F-25769D17AD7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S13" zoomScale="115" zoomScaleNormal="115" workbookViewId="0">
      <selection activeCell="CC71" sqref="CC7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楢葉町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tr">
        <f>データ!$M$6</f>
        <v>非設置</v>
      </c>
      <c r="AE8" s="73"/>
      <c r="AF8" s="73"/>
      <c r="AG8" s="73"/>
      <c r="AH8" s="73"/>
      <c r="AI8" s="73"/>
      <c r="AJ8" s="73"/>
      <c r="AK8" s="3"/>
      <c r="AL8" s="69">
        <f>データ!S6</f>
        <v>6845</v>
      </c>
      <c r="AM8" s="69"/>
      <c r="AN8" s="69"/>
      <c r="AO8" s="69"/>
      <c r="AP8" s="69"/>
      <c r="AQ8" s="69"/>
      <c r="AR8" s="69"/>
      <c r="AS8" s="69"/>
      <c r="AT8" s="68">
        <f>データ!T6</f>
        <v>103.64</v>
      </c>
      <c r="AU8" s="68"/>
      <c r="AV8" s="68"/>
      <c r="AW8" s="68"/>
      <c r="AX8" s="68"/>
      <c r="AY8" s="68"/>
      <c r="AZ8" s="68"/>
      <c r="BA8" s="68"/>
      <c r="BB8" s="68">
        <f>データ!U6</f>
        <v>66.05</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77.569999999999993</v>
      </c>
      <c r="Q10" s="68"/>
      <c r="R10" s="68"/>
      <c r="S10" s="68"/>
      <c r="T10" s="68"/>
      <c r="U10" s="68"/>
      <c r="V10" s="68"/>
      <c r="W10" s="68">
        <f>データ!Q6</f>
        <v>81.489999999999995</v>
      </c>
      <c r="X10" s="68"/>
      <c r="Y10" s="68"/>
      <c r="Z10" s="68"/>
      <c r="AA10" s="68"/>
      <c r="AB10" s="68"/>
      <c r="AC10" s="68"/>
      <c r="AD10" s="69">
        <f>データ!R6</f>
        <v>3300</v>
      </c>
      <c r="AE10" s="69"/>
      <c r="AF10" s="69"/>
      <c r="AG10" s="69"/>
      <c r="AH10" s="69"/>
      <c r="AI10" s="69"/>
      <c r="AJ10" s="69"/>
      <c r="AK10" s="2"/>
      <c r="AL10" s="69">
        <f>データ!V6</f>
        <v>6253</v>
      </c>
      <c r="AM10" s="69"/>
      <c r="AN10" s="69"/>
      <c r="AO10" s="69"/>
      <c r="AP10" s="69"/>
      <c r="AQ10" s="69"/>
      <c r="AR10" s="69"/>
      <c r="AS10" s="69"/>
      <c r="AT10" s="68">
        <f>データ!W6</f>
        <v>3.86</v>
      </c>
      <c r="AU10" s="68"/>
      <c r="AV10" s="68"/>
      <c r="AW10" s="68"/>
      <c r="AX10" s="68"/>
      <c r="AY10" s="68"/>
      <c r="AZ10" s="68"/>
      <c r="BA10" s="68"/>
      <c r="BB10" s="68">
        <f>データ!X6</f>
        <v>1619.95</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【1,218.70】</v>
      </c>
      <c r="I86" s="26" t="str">
        <f>データ!CA6</f>
        <v>【74.17】</v>
      </c>
      <c r="J86" s="26" t="str">
        <f>データ!CL6</f>
        <v>【218.56】</v>
      </c>
      <c r="K86" s="26" t="str">
        <f>データ!CW6</f>
        <v>【42.86】</v>
      </c>
      <c r="L86" s="26" t="str">
        <f>データ!DH6</f>
        <v>【84.20】</v>
      </c>
      <c r="M86" s="26" t="s">
        <v>44</v>
      </c>
      <c r="N86" s="26" t="s">
        <v>44</v>
      </c>
      <c r="O86" s="26" t="str">
        <f>データ!EO6</f>
        <v>【0.28】</v>
      </c>
    </row>
  </sheetData>
  <sheetProtection algorithmName="SHA-512" hashValue="TEsBnDCBcOS0zzDNcbXDfZA/Xd7Dg7JI3L/Kqd0E3mgTyfj2lh8KODz5mOTKpujvKjtDe2h2AeSc4rlLsTHseg==" saltValue="5ha5Ev+UN/wIV0umJPLCU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75426</v>
      </c>
      <c r="D6" s="33">
        <f t="shared" si="3"/>
        <v>47</v>
      </c>
      <c r="E6" s="33">
        <f t="shared" si="3"/>
        <v>17</v>
      </c>
      <c r="F6" s="33">
        <f t="shared" si="3"/>
        <v>4</v>
      </c>
      <c r="G6" s="33">
        <f t="shared" si="3"/>
        <v>0</v>
      </c>
      <c r="H6" s="33" t="str">
        <f t="shared" si="3"/>
        <v>福島県　楢葉町</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77.569999999999993</v>
      </c>
      <c r="Q6" s="34">
        <f t="shared" si="3"/>
        <v>81.489999999999995</v>
      </c>
      <c r="R6" s="34">
        <f t="shared" si="3"/>
        <v>3300</v>
      </c>
      <c r="S6" s="34">
        <f t="shared" si="3"/>
        <v>6845</v>
      </c>
      <c r="T6" s="34">
        <f t="shared" si="3"/>
        <v>103.64</v>
      </c>
      <c r="U6" s="34">
        <f t="shared" si="3"/>
        <v>66.05</v>
      </c>
      <c r="V6" s="34">
        <f t="shared" si="3"/>
        <v>6253</v>
      </c>
      <c r="W6" s="34">
        <f t="shared" si="3"/>
        <v>3.86</v>
      </c>
      <c r="X6" s="34">
        <f t="shared" si="3"/>
        <v>1619.95</v>
      </c>
      <c r="Y6" s="35">
        <f>IF(Y7="",NA(),Y7)</f>
        <v>129.30000000000001</v>
      </c>
      <c r="Z6" s="35">
        <f t="shared" ref="Z6:AH6" si="4">IF(Z7="",NA(),Z7)</f>
        <v>94.37</v>
      </c>
      <c r="AA6" s="35">
        <f t="shared" si="4"/>
        <v>106.78</v>
      </c>
      <c r="AB6" s="35">
        <f t="shared" si="4"/>
        <v>97.04</v>
      </c>
      <c r="AC6" s="35">
        <f t="shared" si="4"/>
        <v>93.11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1434.89</v>
      </c>
      <c r="BL6" s="35">
        <f t="shared" si="7"/>
        <v>1298.9100000000001</v>
      </c>
      <c r="BM6" s="35">
        <f t="shared" si="7"/>
        <v>1243.71</v>
      </c>
      <c r="BN6" s="35">
        <f t="shared" si="7"/>
        <v>1194.1500000000001</v>
      </c>
      <c r="BO6" s="35">
        <f t="shared" si="7"/>
        <v>1206.79</v>
      </c>
      <c r="BP6" s="34" t="str">
        <f>IF(BP7="","",IF(BP7="-","【-】","【"&amp;SUBSTITUTE(TEXT(BP7,"#,##0.00"),"-","△")&amp;"】"))</f>
        <v>【1,218.70】</v>
      </c>
      <c r="BQ6" s="35">
        <f>IF(BQ7="",NA(),BQ7)</f>
        <v>32.18</v>
      </c>
      <c r="BR6" s="35">
        <f t="shared" ref="BR6:BZ6" si="8">IF(BR7="",NA(),BR7)</f>
        <v>14.92</v>
      </c>
      <c r="BS6" s="35">
        <f t="shared" si="8"/>
        <v>33.65</v>
      </c>
      <c r="BT6" s="35">
        <f t="shared" si="8"/>
        <v>36.020000000000003</v>
      </c>
      <c r="BU6" s="35">
        <f t="shared" si="8"/>
        <v>41.2</v>
      </c>
      <c r="BV6" s="35">
        <f t="shared" si="8"/>
        <v>66.22</v>
      </c>
      <c r="BW6" s="35">
        <f t="shared" si="8"/>
        <v>69.87</v>
      </c>
      <c r="BX6" s="35">
        <f t="shared" si="8"/>
        <v>74.3</v>
      </c>
      <c r="BY6" s="35">
        <f t="shared" si="8"/>
        <v>72.260000000000005</v>
      </c>
      <c r="BZ6" s="35">
        <f t="shared" si="8"/>
        <v>71.84</v>
      </c>
      <c r="CA6" s="34" t="str">
        <f>IF(CA7="","",IF(CA7="-","【-】","【"&amp;SUBSTITUTE(TEXT(CA7,"#,##0.00"),"-","△")&amp;"】"))</f>
        <v>【74.17】</v>
      </c>
      <c r="CB6" s="35">
        <f>IF(CB7="",NA(),CB7)</f>
        <v>410.15</v>
      </c>
      <c r="CC6" s="35">
        <f t="shared" ref="CC6:CK6" si="9">IF(CC7="",NA(),CC7)</f>
        <v>888.91</v>
      </c>
      <c r="CD6" s="35">
        <f t="shared" si="9"/>
        <v>386.16</v>
      </c>
      <c r="CE6" s="35">
        <f t="shared" si="9"/>
        <v>428.64</v>
      </c>
      <c r="CF6" s="35">
        <f t="shared" si="9"/>
        <v>479.28</v>
      </c>
      <c r="CG6" s="35">
        <f t="shared" si="9"/>
        <v>246.72</v>
      </c>
      <c r="CH6" s="35">
        <f t="shared" si="9"/>
        <v>234.96</v>
      </c>
      <c r="CI6" s="35">
        <f t="shared" si="9"/>
        <v>221.81</v>
      </c>
      <c r="CJ6" s="35">
        <f t="shared" si="9"/>
        <v>230.02</v>
      </c>
      <c r="CK6" s="35">
        <f t="shared" si="9"/>
        <v>228.47</v>
      </c>
      <c r="CL6" s="34" t="str">
        <f>IF(CL7="","",IF(CL7="-","【-】","【"&amp;SUBSTITUTE(TEXT(CL7,"#,##0.00"),"-","△")&amp;"】"))</f>
        <v>【218.56】</v>
      </c>
      <c r="CM6" s="34">
        <f>IF(CM7="",NA(),CM7)</f>
        <v>0</v>
      </c>
      <c r="CN6" s="35">
        <f t="shared" ref="CN6:CV6" si="10">IF(CN7="",NA(),CN7)</f>
        <v>20.09</v>
      </c>
      <c r="CO6" s="35">
        <f t="shared" si="10"/>
        <v>25.79</v>
      </c>
      <c r="CP6" s="35">
        <f t="shared" si="10"/>
        <v>28.33</v>
      </c>
      <c r="CQ6" s="35">
        <f t="shared" si="10"/>
        <v>30.42</v>
      </c>
      <c r="CR6" s="35">
        <f t="shared" si="10"/>
        <v>41.35</v>
      </c>
      <c r="CS6" s="35">
        <f t="shared" si="10"/>
        <v>42.9</v>
      </c>
      <c r="CT6" s="35">
        <f t="shared" si="10"/>
        <v>43.36</v>
      </c>
      <c r="CU6" s="35">
        <f t="shared" si="10"/>
        <v>42.56</v>
      </c>
      <c r="CV6" s="35">
        <f t="shared" si="10"/>
        <v>42.47</v>
      </c>
      <c r="CW6" s="34" t="str">
        <f>IF(CW7="","",IF(CW7="-","【-】","【"&amp;SUBSTITUTE(TEXT(CW7,"#,##0.00"),"-","△")&amp;"】"))</f>
        <v>【42.86】</v>
      </c>
      <c r="CX6" s="35">
        <f>IF(CX7="",NA(),CX7)</f>
        <v>80.09</v>
      </c>
      <c r="CY6" s="35">
        <f t="shared" ref="CY6:DG6" si="11">IF(CY7="",NA(),CY7)</f>
        <v>80.09</v>
      </c>
      <c r="CZ6" s="35">
        <f t="shared" si="11"/>
        <v>80.09</v>
      </c>
      <c r="DA6" s="35">
        <f t="shared" si="11"/>
        <v>80.09</v>
      </c>
      <c r="DB6" s="35">
        <f t="shared" si="11"/>
        <v>80.09</v>
      </c>
      <c r="DC6" s="35">
        <f t="shared" si="11"/>
        <v>82.9</v>
      </c>
      <c r="DD6" s="35">
        <f t="shared" si="11"/>
        <v>83.5</v>
      </c>
      <c r="DE6" s="35">
        <f t="shared" si="11"/>
        <v>83.06</v>
      </c>
      <c r="DF6" s="35">
        <f t="shared" si="11"/>
        <v>83.32</v>
      </c>
      <c r="DG6" s="35">
        <f t="shared" si="11"/>
        <v>83.75</v>
      </c>
      <c r="DH6" s="34" t="str">
        <f>IF(DH7="","",IF(DH7="-","【-】","【"&amp;SUBSTITUTE(TEXT(DH7,"#,##0.00"),"-","△")&amp;"】"))</f>
        <v>【84.20】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7.0000000000000007E-2</v>
      </c>
      <c r="EK6" s="35">
        <f t="shared" si="14"/>
        <v>0.09</v>
      </c>
      <c r="EL6" s="35">
        <f t="shared" si="14"/>
        <v>0.09</v>
      </c>
      <c r="EM6" s="35">
        <f t="shared" si="14"/>
        <v>0.13</v>
      </c>
      <c r="EN6" s="35">
        <f t="shared" si="14"/>
        <v>0.36</v>
      </c>
      <c r="EO6" s="34" t="str">
        <f>IF(EO7="","",IF(EO7="-","【-】","【"&amp;SUBSTITUTE(TEXT(EO7,"#,##0.00"),"-","△")&amp;"】"))</f>
        <v>【0.28】</v>
      </c>
    </row>
    <row r="7" spans="1:145" s="36" customFormat="1" x14ac:dyDescent="0.15">
      <c r="A7" s="28"/>
      <c r="B7" s="37">
        <v>2019</v>
      </c>
      <c r="C7" s="37">
        <v>75426</v>
      </c>
      <c r="D7" s="37">
        <v>47</v>
      </c>
      <c r="E7" s="37">
        <v>17</v>
      </c>
      <c r="F7" s="37">
        <v>4</v>
      </c>
      <c r="G7" s="37">
        <v>0</v>
      </c>
      <c r="H7" s="37" t="s">
        <v>97</v>
      </c>
      <c r="I7" s="37" t="s">
        <v>98</v>
      </c>
      <c r="J7" s="37" t="s">
        <v>99</v>
      </c>
      <c r="K7" s="37" t="s">
        <v>100</v>
      </c>
      <c r="L7" s="37" t="s">
        <v>101</v>
      </c>
      <c r="M7" s="37" t="s">
        <v>102</v>
      </c>
      <c r="N7" s="38" t="s">
        <v>103</v>
      </c>
      <c r="O7" s="38" t="s">
        <v>104</v>
      </c>
      <c r="P7" s="38">
        <v>77.569999999999993</v>
      </c>
      <c r="Q7" s="38">
        <v>81.489999999999995</v>
      </c>
      <c r="R7" s="38">
        <v>3300</v>
      </c>
      <c r="S7" s="38">
        <v>6845</v>
      </c>
      <c r="T7" s="38">
        <v>103.64</v>
      </c>
      <c r="U7" s="38">
        <v>66.05</v>
      </c>
      <c r="V7" s="38">
        <v>6253</v>
      </c>
      <c r="W7" s="38">
        <v>3.86</v>
      </c>
      <c r="X7" s="38">
        <v>1619.95</v>
      </c>
      <c r="Y7" s="38">
        <v>129.30000000000001</v>
      </c>
      <c r="Z7" s="38">
        <v>94.37</v>
      </c>
      <c r="AA7" s="38">
        <v>106.78</v>
      </c>
      <c r="AB7" s="38">
        <v>97.04</v>
      </c>
      <c r="AC7" s="38">
        <v>93.11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1434.89</v>
      </c>
      <c r="BL7" s="38">
        <v>1298.9100000000001</v>
      </c>
      <c r="BM7" s="38">
        <v>1243.71</v>
      </c>
      <c r="BN7" s="38">
        <v>1194.1500000000001</v>
      </c>
      <c r="BO7" s="38">
        <v>1206.79</v>
      </c>
      <c r="BP7" s="38">
        <v>1218.7</v>
      </c>
      <c r="BQ7" s="38">
        <v>32.18</v>
      </c>
      <c r="BR7" s="38">
        <v>14.92</v>
      </c>
      <c r="BS7" s="38">
        <v>33.65</v>
      </c>
      <c r="BT7" s="38">
        <v>36.020000000000003</v>
      </c>
      <c r="BU7" s="38">
        <v>41.2</v>
      </c>
      <c r="BV7" s="38">
        <v>66.22</v>
      </c>
      <c r="BW7" s="38">
        <v>69.87</v>
      </c>
      <c r="BX7" s="38">
        <v>74.3</v>
      </c>
      <c r="BY7" s="38">
        <v>72.260000000000005</v>
      </c>
      <c r="BZ7" s="38">
        <v>71.84</v>
      </c>
      <c r="CA7" s="38">
        <v>74.17</v>
      </c>
      <c r="CB7" s="38">
        <v>410.15</v>
      </c>
      <c r="CC7" s="38">
        <v>888.91</v>
      </c>
      <c r="CD7" s="38">
        <v>386.16</v>
      </c>
      <c r="CE7" s="38">
        <v>428.64</v>
      </c>
      <c r="CF7" s="38">
        <v>479.28</v>
      </c>
      <c r="CG7" s="38">
        <v>246.72</v>
      </c>
      <c r="CH7" s="38">
        <v>234.96</v>
      </c>
      <c r="CI7" s="38">
        <v>221.81</v>
      </c>
      <c r="CJ7" s="38">
        <v>230.02</v>
      </c>
      <c r="CK7" s="38">
        <v>228.47</v>
      </c>
      <c r="CL7" s="38">
        <v>218.56</v>
      </c>
      <c r="CM7" s="38">
        <v>0</v>
      </c>
      <c r="CN7" s="38">
        <v>20.09</v>
      </c>
      <c r="CO7" s="38">
        <v>25.79</v>
      </c>
      <c r="CP7" s="38">
        <v>28.33</v>
      </c>
      <c r="CQ7" s="38">
        <v>30.42</v>
      </c>
      <c r="CR7" s="38">
        <v>41.35</v>
      </c>
      <c r="CS7" s="38">
        <v>42.9</v>
      </c>
      <c r="CT7" s="38">
        <v>43.36</v>
      </c>
      <c r="CU7" s="38">
        <v>42.56</v>
      </c>
      <c r="CV7" s="38">
        <v>42.47</v>
      </c>
      <c r="CW7" s="38">
        <v>42.86</v>
      </c>
      <c r="CX7" s="38">
        <v>80.09</v>
      </c>
      <c r="CY7" s="38">
        <v>80.09</v>
      </c>
      <c r="CZ7" s="38">
        <v>80.09</v>
      </c>
      <c r="DA7" s="38">
        <v>80.09</v>
      </c>
      <c r="DB7" s="38">
        <v>80.09</v>
      </c>
      <c r="DC7" s="38">
        <v>82.9</v>
      </c>
      <c r="DD7" s="38">
        <v>83.5</v>
      </c>
      <c r="DE7" s="38">
        <v>83.06</v>
      </c>
      <c r="DF7" s="38">
        <v>83.32</v>
      </c>
      <c r="DG7" s="38">
        <v>83.75</v>
      </c>
      <c r="DH7" s="38">
        <v>84.2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7.0000000000000007E-2</v>
      </c>
      <c r="EK7" s="38">
        <v>0.09</v>
      </c>
      <c r="EL7" s="38">
        <v>0.09</v>
      </c>
      <c r="EM7" s="38">
        <v>0.13</v>
      </c>
      <c r="EN7" s="38">
        <v>0.36</v>
      </c>
      <c r="EO7" s="38">
        <v>0.28000000000000003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113</v>
      </c>
      <c r="D13" t="s">
        <v>113</v>
      </c>
      <c r="E13" t="s">
        <v>112</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佐久間 明</cp:lastModifiedBy>
  <cp:lastPrinted>2021-01-29T00:59:11Z</cp:lastPrinted>
  <dcterms:created xsi:type="dcterms:W3CDTF">2020-12-04T02:53:34Z</dcterms:created>
  <dcterms:modified xsi:type="dcterms:W3CDTF">2021-01-29T01:11:05Z</dcterms:modified>
  <cp:category/>
</cp:coreProperties>
</file>