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muto01.ONO\Desktop\メール未処理\01作業中\030113【照会市町村財政課1月29日（金）期限】公営企業に係る経営比較分析表（令和元年度決算）の分析等について\提出\"/>
    </mc:Choice>
  </mc:AlternateContent>
  <workbookProtection workbookAlgorithmName="SHA-512" workbookHashValue="FXfZy/GH7zbBAt7+SLwHVPzRWr2+Y8H49jhWMHm2/corCIKwa1c8/9AU4nenlCmNyssxU1C2Wex1Qk3oNTLiUA==" workbookSaltValue="fEp0apAgX+SveNpWRWlK3g==" workbookSpinCount="100000" lockStructure="1"/>
  <bookViews>
    <workbookView xWindow="189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alcChain>
</file>

<file path=xl/sharedStrings.xml><?xml version="1.0" encoding="utf-8"?>
<sst xmlns="http://schemas.openxmlformats.org/spreadsheetml/2006/main" count="246" uniqueCount="119">
  <si>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</si>
  <si>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</si>
  <si>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</si>
  <si>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</si>
  <si>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</si>
  <si>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</si>
  <si>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</si>
  <si>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</si>
  <si>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</si>
  <si>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</si>
  <si>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</si>
  <si>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</si>
  <si>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</si>
  <si>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</si>
  <si>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</si>
  <si>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</si>
  <si>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</si>
  <si>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</si>
  <si>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</si>
  <si>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</si>
  <si>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</si>
  <si>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</si>
  <si>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</si>
  <si>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</si>
  <si>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</si>
  <si>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</si>
  <si>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</si>
  <si>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</si>
  <si>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</si>
  <si>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</si>
  <si>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</si>
  <si>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</si>
  <si>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</si>
  <si>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</si>
  <si>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</si>
  <si>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</si>
  <si>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</si>
  <si>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</si>
  <si>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</si>
  <si>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</si>
  <si>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</si>
  <si>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</si>
  <si>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</si>
  <si>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</si>
  <si>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</si>
  <si>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</si>
  <si>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</si>
  <si>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</si>
  <si>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</si>
  <si>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</si>
  <si>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</si>
  <si>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</si>
  <si>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</si>
  <si>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</si>
  <si>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</si>
  <si>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</si>
  <si>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</si>
  <si>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</si>
  <si>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</si>
  <si>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</si>
  <si>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</si>
  <si>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</si>
  <si>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</si>
  <si>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</si>
  <si>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</si>
  <si>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</si>
  <si>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</si>
  <si>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</si>
  <si>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</si>
  <si>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</si>
  <si>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</si>
  <si>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</si>
  <si>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</si>
  <si>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</si>
  <si>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</si>
  <si>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</si>
  <si>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</si>
  <si>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</si>
  <si>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</si>
  <si>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</si>
  <si>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</si>
  <si>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</si>
  <si>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</si>
  <si>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</si>
  <si>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</si>
  <si>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</si>
  <si>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</si>
  <si>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</si>
  <si>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</si>
  <si>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</si>
  <si>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</si>
  <si>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</si>
  <si>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</si>
  <si>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</si>
  <si>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</si>
  <si>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</si>
  <si>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</si>
  <si>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</si>
  <si>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</si>
  <si>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小野町</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</si>
  <si>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</si>
  <si>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</si>
  <si>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</si>
  <si>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</si>
  <si>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</si>
  <si>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</si>
  <si>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</si>
  <si>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</si>
  <si>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</si>
  <si>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</si>
  <si>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</si>
  <si>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</si>
  <si>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</si>
  <si>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</si>
  <si>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</si>
  <si>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</si>
  <si>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</si>
  <si>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浄化槽整備基数が当初計画よりも少ないことが続いているが地方債償還金の額は年々増加していることから、100％を下回る状態となっている。維持管理などの法に基づく管理については、経費の削減が難しいことから、設置分担金や使用料の見直しの検討が必要となる。
④一般会計からの繰入金を計上させたことにより、類似団体平均よりも低い比率となっている。浄化槽整備を推進していく上で、今後も借入れが必要となっていくと思慮されるが、過疎債などを有効に活用していく必要がある。
⑤大部分を使用料で賄っているが、一部、一般会計からの繰入金に依存している状況となっている。毎年の浄化槽整備基数の増加に伴う維持管理費の増加を踏まえ、使用料の見直しの検討が必要となる。
⑥類似団体の平均を下回っており、必要経費の見直しによる不要経費の削減を行い、効率的な汚水処理に取り組む必要がある。
⑦利用率は100％で類似団体と比較しても上回っており、利用状況に対して適正な規模となっている。引き続き利用率維持に努める。
⑧水洗化率は100％となっており、投資費用に対して一定の効果が見られ、適切に汚水処理が行われていると考えられる。水質保全や環境衛生の観点から引き続き水洗化率維持に努める。</t>
    <rPh sb="1" eb="4">
      <t>ジョウカソウ</t>
    </rPh>
    <rPh sb="4" eb="6">
      <t>セイビ</t>
    </rPh>
    <rPh sb="6" eb="8">
      <t>キスウ</t>
    </rPh>
    <rPh sb="9" eb="11">
      <t>トウショ</t>
    </rPh>
    <rPh sb="11" eb="13">
      <t>ケイカク</t>
    </rPh>
    <rPh sb="16" eb="17">
      <t>スク</t>
    </rPh>
    <rPh sb="22" eb="23">
      <t>ツヅ</t>
    </rPh>
    <rPh sb="28" eb="30">
      <t>チホウ</t>
    </rPh>
    <rPh sb="30" eb="31">
      <t>サイ</t>
    </rPh>
    <rPh sb="31" eb="33">
      <t>ショウカン</t>
    </rPh>
    <rPh sb="33" eb="34">
      <t>キン</t>
    </rPh>
    <rPh sb="35" eb="36">
      <t>ガク</t>
    </rPh>
    <rPh sb="37" eb="39">
      <t>ネンネン</t>
    </rPh>
    <rPh sb="39" eb="41">
      <t>ゾウカ</t>
    </rPh>
    <rPh sb="55" eb="57">
      <t>シタマワ</t>
    </rPh>
    <rPh sb="58" eb="60">
      <t>ジョウタイ</t>
    </rPh>
    <rPh sb="67" eb="69">
      <t>イジ</t>
    </rPh>
    <rPh sb="69" eb="71">
      <t>カンリ</t>
    </rPh>
    <rPh sb="74" eb="75">
      <t>ホウ</t>
    </rPh>
    <rPh sb="76" eb="77">
      <t>モト</t>
    </rPh>
    <rPh sb="79" eb="81">
      <t>カンリ</t>
    </rPh>
    <rPh sb="87" eb="89">
      <t>ケイヒ</t>
    </rPh>
    <rPh sb="90" eb="92">
      <t>サクゲン</t>
    </rPh>
    <rPh sb="93" eb="94">
      <t>ムズカ</t>
    </rPh>
    <rPh sb="101" eb="103">
      <t>セッチ</t>
    </rPh>
    <rPh sb="103" eb="106">
      <t>ブンタンキン</t>
    </rPh>
    <rPh sb="107" eb="110">
      <t>シヨウリョウ</t>
    </rPh>
    <rPh sb="111" eb="113">
      <t>ミナオ</t>
    </rPh>
    <rPh sb="115" eb="117">
      <t>ケントウ</t>
    </rPh>
    <rPh sb="118" eb="120">
      <t>ヒツヨウ</t>
    </rPh>
    <rPh sb="126" eb="128">
      <t>イッパン</t>
    </rPh>
    <rPh sb="128" eb="130">
      <t>カイケイ</t>
    </rPh>
    <rPh sb="133" eb="135">
      <t>クリイレ</t>
    </rPh>
    <rPh sb="135" eb="136">
      <t>キン</t>
    </rPh>
    <rPh sb="137" eb="139">
      <t>ケイジョウ</t>
    </rPh>
    <rPh sb="148" eb="150">
      <t>ルイジ</t>
    </rPh>
    <rPh sb="150" eb="152">
      <t>ダンタイ</t>
    </rPh>
    <rPh sb="152" eb="154">
      <t>ヘイキン</t>
    </rPh>
    <rPh sb="157" eb="158">
      <t>ヒク</t>
    </rPh>
    <rPh sb="159" eb="161">
      <t>ヒリツ</t>
    </rPh>
    <rPh sb="168" eb="171">
      <t>ジョウカソウ</t>
    </rPh>
    <rPh sb="171" eb="173">
      <t>セイビ</t>
    </rPh>
    <rPh sb="174" eb="176">
      <t>スイシン</t>
    </rPh>
    <rPh sb="180" eb="181">
      <t>ウエ</t>
    </rPh>
    <rPh sb="183" eb="185">
      <t>コンゴ</t>
    </rPh>
    <rPh sb="229" eb="232">
      <t>ダイブブン</t>
    </rPh>
    <rPh sb="233" eb="236">
      <t>シヨウリョウ</t>
    </rPh>
    <rPh sb="237" eb="238">
      <t>マカナ</t>
    </rPh>
    <rPh sb="244" eb="246">
      <t>イチブ</t>
    </rPh>
    <rPh sb="247" eb="249">
      <t>イッパン</t>
    </rPh>
    <rPh sb="249" eb="251">
      <t>カイケイ</t>
    </rPh>
    <rPh sb="254" eb="256">
      <t>クリイレ</t>
    </rPh>
    <rPh sb="256" eb="257">
      <t>キン</t>
    </rPh>
    <rPh sb="258" eb="260">
      <t>イゾン</t>
    </rPh>
    <rPh sb="264" eb="266">
      <t>ジョウキョウ</t>
    </rPh>
    <rPh sb="273" eb="275">
      <t>マイトシ</t>
    </rPh>
    <rPh sb="276" eb="279">
      <t>ジョウカソウ</t>
    </rPh>
    <rPh sb="279" eb="281">
      <t>セイビ</t>
    </rPh>
    <rPh sb="281" eb="283">
      <t>キスウ</t>
    </rPh>
    <rPh sb="284" eb="286">
      <t>ゾウカ</t>
    </rPh>
    <rPh sb="287" eb="288">
      <t>トモナ</t>
    </rPh>
    <rPh sb="289" eb="291">
      <t>イジ</t>
    </rPh>
    <rPh sb="291" eb="294">
      <t>カンリヒ</t>
    </rPh>
    <rPh sb="295" eb="297">
      <t>ゾウカ</t>
    </rPh>
    <rPh sb="298" eb="299">
      <t>フ</t>
    </rPh>
    <rPh sb="302" eb="305">
      <t>シヨウリョウ</t>
    </rPh>
    <rPh sb="306" eb="308">
      <t>ミナオ</t>
    </rPh>
    <rPh sb="310" eb="312">
      <t>ケントウ</t>
    </rPh>
    <rPh sb="313" eb="315">
      <t>ヒツヨウ</t>
    </rPh>
    <rPh sb="321" eb="323">
      <t>ルイジ</t>
    </rPh>
    <rPh sb="323" eb="325">
      <t>ダンタイ</t>
    </rPh>
    <rPh sb="326" eb="328">
      <t>ヘイキン</t>
    </rPh>
    <rPh sb="329" eb="331">
      <t>シタマワ</t>
    </rPh>
    <rPh sb="336" eb="338">
      <t>ヒツヨウ</t>
    </rPh>
    <rPh sb="338" eb="340">
      <t>ケイヒ</t>
    </rPh>
    <rPh sb="341" eb="343">
      <t>ミナオ</t>
    </rPh>
    <rPh sb="347" eb="349">
      <t>フヨウ</t>
    </rPh>
    <rPh sb="349" eb="351">
      <t>ケイヒ</t>
    </rPh>
    <rPh sb="352" eb="354">
      <t>サクゲン</t>
    </rPh>
    <rPh sb="355" eb="356">
      <t>オコナ</t>
    </rPh>
    <rPh sb="358" eb="361">
      <t>コウリツテキ</t>
    </rPh>
    <rPh sb="362" eb="364">
      <t>オスイ</t>
    </rPh>
    <rPh sb="364" eb="366">
      <t>ショリ</t>
    </rPh>
    <rPh sb="367" eb="368">
      <t>ト</t>
    </rPh>
    <rPh sb="369" eb="370">
      <t>ク</t>
    </rPh>
    <rPh sb="371" eb="373">
      <t>ヒツヨウ</t>
    </rPh>
    <rPh sb="379" eb="382">
      <t>リヨウリツ</t>
    </rPh>
    <rPh sb="388" eb="390">
      <t>ルイジ</t>
    </rPh>
    <rPh sb="390" eb="392">
      <t>ダンタイ</t>
    </rPh>
    <rPh sb="393" eb="395">
      <t>ヒカク</t>
    </rPh>
    <rPh sb="398" eb="400">
      <t>ウワマワ</t>
    </rPh>
    <rPh sb="405" eb="407">
      <t>リヨウ</t>
    </rPh>
    <rPh sb="407" eb="409">
      <t>ジョウキョウ</t>
    </rPh>
    <rPh sb="410" eb="411">
      <t>タイ</t>
    </rPh>
    <rPh sb="413" eb="415">
      <t>テキセイ</t>
    </rPh>
    <rPh sb="416" eb="418">
      <t>キボ</t>
    </rPh>
    <rPh sb="425" eb="426">
      <t>ヒ</t>
    </rPh>
    <rPh sb="427" eb="428">
      <t>ツヅ</t>
    </rPh>
    <rPh sb="429" eb="432">
      <t>リヨウリツ</t>
    </rPh>
    <rPh sb="432" eb="434">
      <t>イジ</t>
    </rPh>
    <rPh sb="435" eb="436">
      <t>ツト</t>
    </rPh>
    <rPh sb="441" eb="444">
      <t>スイセンカ</t>
    </rPh>
    <rPh sb="444" eb="445">
      <t>リツ</t>
    </rPh>
    <rPh sb="457" eb="459">
      <t>トウシ</t>
    </rPh>
    <rPh sb="459" eb="461">
      <t>ヒヨウ</t>
    </rPh>
    <rPh sb="462" eb="463">
      <t>タイ</t>
    </rPh>
    <rPh sb="465" eb="467">
      <t>イッテイ</t>
    </rPh>
    <rPh sb="468" eb="470">
      <t>コウカ</t>
    </rPh>
    <rPh sb="471" eb="472">
      <t>ミ</t>
    </rPh>
    <rPh sb="475" eb="477">
      <t>テキセツ</t>
    </rPh>
    <rPh sb="478" eb="480">
      <t>オスイ</t>
    </rPh>
    <rPh sb="480" eb="482">
      <t>ショリ</t>
    </rPh>
    <rPh sb="483" eb="484">
      <t>オコナ</t>
    </rPh>
    <rPh sb="490" eb="491">
      <t>カンガ</t>
    </rPh>
    <rPh sb="496" eb="498">
      <t>スイシツ</t>
    </rPh>
    <rPh sb="498" eb="500">
      <t>ホゼン</t>
    </rPh>
    <rPh sb="501" eb="503">
      <t>カンキョウ</t>
    </rPh>
    <rPh sb="503" eb="505">
      <t>エイセイ</t>
    </rPh>
    <rPh sb="506" eb="508">
      <t>カンテン</t>
    </rPh>
    <rPh sb="510" eb="511">
      <t>ヒ</t>
    </rPh>
    <rPh sb="512" eb="513">
      <t>ツヅ</t>
    </rPh>
    <rPh sb="514" eb="517">
      <t>スイセンカ</t>
    </rPh>
    <rPh sb="517" eb="518">
      <t>リツ</t>
    </rPh>
    <rPh sb="518" eb="520">
      <t>イジ</t>
    </rPh>
    <rPh sb="521" eb="522">
      <t>ツト</t>
    </rPh>
    <phoneticPr fontId="4"/>
  </si>
  <si>
    <t>今後、浄化槽整備基数は年々増加し維持管理費などが増加していくと見込まれるが、当初計画している整備基数よりは毎年少ない状況が続いていることから、整備推進にも尽力する必要がある。また、維持管理等の法に基づく管理については、経費の削減が難しいことから、設置分担金や使用料の見直しの検討を行い、財源確保に努める。</t>
    <rPh sb="0" eb="2">
      <t>コンゴ</t>
    </rPh>
    <rPh sb="3" eb="6">
      <t>ジョウカソウ</t>
    </rPh>
    <rPh sb="6" eb="8">
      <t>セイビ</t>
    </rPh>
    <rPh sb="8" eb="10">
      <t>キスウ</t>
    </rPh>
    <rPh sb="11" eb="13">
      <t>ネンネン</t>
    </rPh>
    <rPh sb="13" eb="15">
      <t>ゾウカ</t>
    </rPh>
    <rPh sb="16" eb="18">
      <t>イジ</t>
    </rPh>
    <rPh sb="18" eb="21">
      <t>カンリヒ</t>
    </rPh>
    <rPh sb="24" eb="26">
      <t>ゾウカ</t>
    </rPh>
    <rPh sb="31" eb="33">
      <t>ミコ</t>
    </rPh>
    <rPh sb="38" eb="40">
      <t>トウショ</t>
    </rPh>
    <rPh sb="40" eb="42">
      <t>ケイカク</t>
    </rPh>
    <rPh sb="46" eb="48">
      <t>セイビ</t>
    </rPh>
    <rPh sb="48" eb="50">
      <t>キスウ</t>
    </rPh>
    <rPh sb="53" eb="55">
      <t>マイトシ</t>
    </rPh>
    <rPh sb="55" eb="56">
      <t>スク</t>
    </rPh>
    <rPh sb="58" eb="60">
      <t>ジョウキョウ</t>
    </rPh>
    <rPh sb="61" eb="62">
      <t>ツヅ</t>
    </rPh>
    <rPh sb="71" eb="73">
      <t>セイビ</t>
    </rPh>
    <rPh sb="73" eb="75">
      <t>スイシン</t>
    </rPh>
    <rPh sb="77" eb="79">
      <t>ジンリョク</t>
    </rPh>
    <rPh sb="81" eb="83">
      <t>ヒツヨウ</t>
    </rPh>
    <rPh sb="90" eb="92">
      <t>イジ</t>
    </rPh>
    <rPh sb="92" eb="95">
      <t>カンリトウ</t>
    </rPh>
    <rPh sb="96" eb="97">
      <t>ホウ</t>
    </rPh>
    <rPh sb="98" eb="99">
      <t>モト</t>
    </rPh>
    <rPh sb="101" eb="103">
      <t>カンリ</t>
    </rPh>
    <rPh sb="109" eb="111">
      <t>ケイヒ</t>
    </rPh>
    <rPh sb="112" eb="114">
      <t>サクゲン</t>
    </rPh>
    <rPh sb="115" eb="116">
      <t>ムズカ</t>
    </rPh>
    <rPh sb="123" eb="125">
      <t>セッチ</t>
    </rPh>
    <rPh sb="125" eb="128">
      <t>ブンタンキン</t>
    </rPh>
    <rPh sb="129" eb="132">
      <t>シヨウリョウ</t>
    </rPh>
    <rPh sb="133" eb="135">
      <t>ミナオ</t>
    </rPh>
    <rPh sb="137" eb="139">
      <t>ケントウ</t>
    </rPh>
    <rPh sb="140" eb="141">
      <t>オコナ</t>
    </rPh>
    <rPh sb="143" eb="145">
      <t>ザイゲン</t>
    </rPh>
    <rPh sb="145" eb="147">
      <t>カクホ</t>
    </rPh>
    <rPh sb="148" eb="149">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</si>
</sst>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595-49EE-85FA-DD3E4544B3A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595-49EE-85FA-DD3E4544B3A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D16-402D-BB44-5F6C2C6D6AA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58.25</c:v>
                </c:pt>
                <c:pt idx="1">
                  <c:v>61.55</c:v>
                </c:pt>
                <c:pt idx="2">
                  <c:v>57.22</c:v>
                </c:pt>
                <c:pt idx="3">
                  <c:v>54.93</c:v>
                </c:pt>
                <c:pt idx="4">
                  <c:v>55.96</c:v>
                </c:pt>
              </c:numCache>
            </c:numRef>
          </c:val>
          <c:smooth val="0"/>
          <c:extLst>
            <c:ext xmlns:c16="http://schemas.microsoft.com/office/drawing/2014/chart" uri="{C3380CC4-5D6E-409C-BE32-E72D297353CC}">
              <c16:uniqueId val="{00000001-BD16-402D-BB44-5F6C2C6D6AA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865-476B-9338-5BFF05D121E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68.150000000000006</c:v>
                </c:pt>
                <c:pt idx="1">
                  <c:v>67.489999999999995</c:v>
                </c:pt>
                <c:pt idx="2">
                  <c:v>67.290000000000006</c:v>
                </c:pt>
                <c:pt idx="3">
                  <c:v>65.569999999999993</c:v>
                </c:pt>
                <c:pt idx="4">
                  <c:v>60.12</c:v>
                </c:pt>
              </c:numCache>
            </c:numRef>
          </c:val>
          <c:smooth val="0"/>
          <c:extLst>
            <c:ext xmlns:c16="http://schemas.microsoft.com/office/drawing/2014/chart" uri="{C3380CC4-5D6E-409C-BE32-E72D297353CC}">
              <c16:uniqueId val="{00000001-C865-476B-9338-5BFF05D121E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104.24</c:v>
                </c:pt>
                <c:pt idx="1">
                  <c:v>95.77</c:v>
                </c:pt>
                <c:pt idx="2">
                  <c:v>88.92</c:v>
                </c:pt>
                <c:pt idx="3">
                  <c:v>90.05</c:v>
                </c:pt>
                <c:pt idx="4">
                  <c:v>88.92</c:v>
                </c:pt>
              </c:numCache>
            </c:numRef>
          </c:val>
          <c:extLst>
            <c:ext xmlns:c16="http://schemas.microsoft.com/office/drawing/2014/chart" uri="{C3380CC4-5D6E-409C-BE32-E72D297353CC}">
              <c16:uniqueId val="{00000000-340C-4225-9E8E-E039CE82F35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0C-4225-9E8E-E039CE82F35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FA9-44BE-A0EF-424859A1815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FA9-44BE-A0EF-424859A1815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6EE-46B0-B140-82AE128F74B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EE-46B0-B140-82AE128F74B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2EC-473F-975F-ADB28BC158D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2EC-473F-975F-ADB28BC158D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374-4238-B87D-E5A84FCBC48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74-4238-B87D-E5A84FCBC48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834.72</c:v>
                </c:pt>
                <c:pt idx="1">
                  <c:v>358.27</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A91-46AB-BACC-268394E920F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392.19</c:v>
                </c:pt>
                <c:pt idx="1">
                  <c:v>413.5</c:v>
                </c:pt>
                <c:pt idx="2">
                  <c:v>407.42</c:v>
                </c:pt>
                <c:pt idx="3">
                  <c:v>386.46</c:v>
                </c:pt>
                <c:pt idx="4">
                  <c:v>421.25</c:v>
                </c:pt>
              </c:numCache>
            </c:numRef>
          </c:val>
          <c:smooth val="0"/>
          <c:extLst>
            <c:ext xmlns:c16="http://schemas.microsoft.com/office/drawing/2014/chart" uri="{C3380CC4-5D6E-409C-BE32-E72D297353CC}">
              <c16:uniqueId val="{00000001-3A91-46AB-BACC-268394E920F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81.89</c:v>
                </c:pt>
                <c:pt idx="1">
                  <c:v>71.239999999999995</c:v>
                </c:pt>
                <c:pt idx="2">
                  <c:v>86.75</c:v>
                </c:pt>
                <c:pt idx="3">
                  <c:v>88.97</c:v>
                </c:pt>
                <c:pt idx="4">
                  <c:v>89.05</c:v>
                </c:pt>
              </c:numCache>
            </c:numRef>
          </c:val>
          <c:extLst>
            <c:ext xmlns:c16="http://schemas.microsoft.com/office/drawing/2014/chart" uri="{C3380CC4-5D6E-409C-BE32-E72D297353CC}">
              <c16:uniqueId val="{00000000-4FB6-4F05-B6DC-507EDC8C48A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57.03</c:v>
                </c:pt>
                <c:pt idx="1">
                  <c:v>55.84</c:v>
                </c:pt>
                <c:pt idx="2">
                  <c:v>57.08</c:v>
                </c:pt>
                <c:pt idx="3">
                  <c:v>55.85</c:v>
                </c:pt>
                <c:pt idx="4">
                  <c:v>53.23</c:v>
                </c:pt>
              </c:numCache>
            </c:numRef>
          </c:val>
          <c:smooth val="0"/>
          <c:extLst>
            <c:ext xmlns:c16="http://schemas.microsoft.com/office/drawing/2014/chart" uri="{C3380CC4-5D6E-409C-BE32-E72D297353CC}">
              <c16:uniqueId val="{00000001-4FB6-4F05-B6DC-507EDC8C48A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138.52000000000001</c:v>
                </c:pt>
                <c:pt idx="1">
                  <c:v>159.97</c:v>
                </c:pt>
                <c:pt idx="2">
                  <c:v>148.03</c:v>
                </c:pt>
                <c:pt idx="3">
                  <c:v>127.14</c:v>
                </c:pt>
                <c:pt idx="4">
                  <c:v>126.4</c:v>
                </c:pt>
              </c:numCache>
            </c:numRef>
          </c:val>
          <c:extLst>
            <c:ext xmlns:c16="http://schemas.microsoft.com/office/drawing/2014/chart" uri="{C3380CC4-5D6E-409C-BE32-E72D297353CC}">
              <c16:uniqueId val="{00000000-CB62-44E2-A401-59D5AF73F74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283.73</c:v>
                </c:pt>
                <c:pt idx="1">
                  <c:v>287.57</c:v>
                </c:pt>
                <c:pt idx="2">
                  <c:v>286.86</c:v>
                </c:pt>
                <c:pt idx="3">
                  <c:v>287.91000000000003</c:v>
                </c:pt>
                <c:pt idx="4">
                  <c:v>283.3</c:v>
                </c:pt>
              </c:numCache>
            </c:numRef>
          </c:val>
          <c:smooth val="0"/>
          <c:extLst>
            <c:ext xmlns:c16="http://schemas.microsoft.com/office/drawing/2014/chart" uri="{C3380CC4-5D6E-409C-BE32-E72D297353CC}">
              <c16:uniqueId val="{00000001-CB62-44E2-A401-59D5AF73F74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I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小野町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特定地域生活排水処理</v>
      </c>
      <c r="Q8" s="49"/>
      <c r="R8" s="49"/>
      <c r="S8" s="49"/>
      <c r="T8" s="49"/>
      <c r="U8" s="49"/>
      <c r="V8" s="49"/>
      <c r="W8" s="49" t="str">
        <f>データ!L6</f>
        <v>K3</v>
      </c>
      <c r="X8" s="49"/>
      <c r="Y8" s="49"/>
      <c r="Z8" s="49"/>
      <c r="AA8" s="49"/>
      <c r="AB8" s="49"/>
      <c r="AC8" s="49"/>
      <c r="AD8" s="50" t="str">
        <f>データ!$M$6</f>
        <v>非設置</v>
      </c>
      <c r="AE8" s="50"/>
      <c r="AF8" s="50"/>
      <c r="AG8" s="50"/>
      <c r="AH8" s="50"/>
      <c r="AI8" s="50"/>
      <c r="AJ8" s="50"/>
      <c r="AK8" s="3"/>
      <c r="AL8" s="51">
        <f>データ!S6</f>
        <v>10000</v>
      </c>
      <c r="AM8" s="51"/>
      <c r="AN8" s="51"/>
      <c r="AO8" s="51"/>
      <c r="AP8" s="51"/>
      <c r="AQ8" s="51"/>
      <c r="AR8" s="51"/>
      <c r="AS8" s="51"/>
      <c r="AT8" s="46">
        <f>データ!T6</f>
        <v>125.18</v>
      </c>
      <c r="AU8" s="46"/>
      <c r="AV8" s="46"/>
      <c r="AW8" s="46"/>
      <c r="AX8" s="46"/>
      <c r="AY8" s="46"/>
      <c r="AZ8" s="46"/>
      <c r="BA8" s="46"/>
      <c r="BB8" s="46">
        <f>データ!U6</f>
        <v>79.88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13.22</v>
      </c>
      <c r="Q10" s="46"/>
      <c r="R10" s="46"/>
      <c r="S10" s="46"/>
      <c r="T10" s="46"/>
      <c r="U10" s="46"/>
      <c r="V10" s="46"/>
      <c r="W10" s="46">
        <f>データ!Q6</f>
        <v>100</v>
      </c>
      <c r="X10" s="46"/>
      <c r="Y10" s="46"/>
      <c r="Z10" s="46"/>
      <c r="AA10" s="46"/>
      <c r="AB10" s="46"/>
      <c r="AC10" s="46"/>
      <c r="AD10" s="51">
        <f>データ!R6</f>
        <v>4950</v>
      </c>
      <c r="AE10" s="51"/>
      <c r="AF10" s="51"/>
      <c r="AG10" s="51"/>
      <c r="AH10" s="51"/>
      <c r="AI10" s="51"/>
      <c r="AJ10" s="51"/>
      <c r="AK10" s="2"/>
      <c r="AL10" s="51">
        <f>データ!V6</f>
        <v>1312</v>
      </c>
      <c r="AM10" s="51"/>
      <c r="AN10" s="51"/>
      <c r="AO10" s="51"/>
      <c r="AP10" s="51"/>
      <c r="AQ10" s="51"/>
      <c r="AR10" s="51"/>
      <c r="AS10" s="51"/>
      <c r="AT10" s="46">
        <f>データ!W6</f>
        <v>0.04</v>
      </c>
      <c r="AU10" s="46"/>
      <c r="AV10" s="46"/>
      <c r="AW10" s="46"/>
      <c r="AX10" s="46"/>
      <c r="AY10" s="46"/>
      <c r="AZ10" s="46"/>
      <c r="BA10" s="46"/>
      <c r="BB10" s="46">
        <f>データ!X6</f>
        <v>32800</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【307.23】</v>
      </c>
      <c r="I86" s="26" t="str">
        <f>データ!CA6</f>
        <v>【59.98】</v>
      </c>
      <c r="J86" s="26" t="str">
        <f>データ!CL6</f>
        <v>【272.98】</v>
      </c>
      <c r="K86" s="26" t="str">
        <f>データ!CW6</f>
        <v>【58.71】</v>
      </c>
      <c r="L86" s="26" t="str">
        <f>データ!DH6</f>
        <v>【79.51】</v>
      </c>
      <c r="M86" s="26" t="s">
        <v>44</v>
      </c>
      <c r="N86" s="26" t="s">
        <v>45</v>
      </c>
      <c r="O86" s="26" t="str">
        <f>データ!EO6</f>
        <v>【-】</v>
      </c>
    </row>
  </sheetData>
  <sheetProtection algorithmName="SHA-512" hashValue="aZh3A/bmmdMIhS9zgk86gKWSgXZCTY7SFrAEhikpRbvSyHKamKi4kqeLf9luc0ckGuUe/CUV3y36xZd7wi6SfA==" saltValue="ZlO2ABNhJVIjvqhq1i/rw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2019</v>
      </c>
      <c r="C6" s="33">
        <f t="shared" ref="C6:X6" si="3">C7</f>
        <v>75221</v>
      </c>
      <c r="D6" s="33">
        <f t="shared" si="3"/>
        <v>47</v>
      </c>
      <c r="E6" s="33">
        <f t="shared" si="3"/>
        <v>18</v>
      </c>
      <c r="F6" s="33">
        <f t="shared" si="3"/>
        <v>0</v>
      </c>
      <c r="G6" s="33">
        <f t="shared" si="3"/>
        <v>0</v>
      </c>
      <c r="H6" s="33" t="str">
        <f t="shared" si="3"/>
        <v>福島県　小野町</v>
      </c>
      <c r="I6" s="33" t="str">
        <f t="shared" si="3"/>
        <v>法非適用</v>
      </c>
      <c r="J6" s="33" t="str">
        <f t="shared" si="3"/>
        <v>下水道事業</v>
      </c>
      <c r="K6" s="33" t="str">
        <f t="shared" si="3"/>
        <v>特定地域生活排水処理</v>
      </c>
      <c r="L6" s="33" t="str">
        <f t="shared" si="3"/>
        <v>K3</v>
      </c>
      <c r="M6" s="33" t="str">
        <f t="shared" si="3"/>
        <v>非設置</v>
      </c>
      <c r="N6" s="34" t="str">
        <f t="shared" si="3"/>
        <v>-</v>
      </c>
      <c r="O6" s="34" t="str">
        <f t="shared" si="3"/>
        <v>該当数値なし</v>
      </c>
      <c r="P6" s="34">
        <f t="shared" si="3"/>
        <v>13.22</v>
      </c>
      <c r="Q6" s="34">
        <f t="shared" si="3"/>
        <v>100</v>
      </c>
      <c r="R6" s="34">
        <f t="shared" si="3"/>
        <v>4950</v>
      </c>
      <c r="S6" s="34">
        <f t="shared" si="3"/>
        <v>10000</v>
      </c>
      <c r="T6" s="34">
        <f t="shared" si="3"/>
        <v>125.18</v>
      </c>
      <c r="U6" s="34">
        <f t="shared" si="3"/>
        <v>79.88</v>
      </c>
      <c r="V6" s="34">
        <f t="shared" si="3"/>
        <v>1312</v>
      </c>
      <c r="W6" s="34">
        <f t="shared" si="3"/>
        <v>0.04</v>
      </c>
      <c r="X6" s="34">
        <f t="shared" si="3"/>
        <v>32800</v>
      </c>
      <c r="Y6" s="35">
        <f>IF(Y7="",NA(),Y7)</f>
        <v>104.24</v>
      </c>
      <c r="Z6" s="35">
        <f t="shared" ref="Z6:AH6" si="4">IF(Z7="",NA(),Z7)</f>
        <v>95.77</v>
      </c>
      <c r="AA6" s="35">
        <f t="shared" si="4"/>
        <v>88.92</v>
      </c>
      <c r="AB6" s="35">
        <f t="shared" si="4"/>
        <v>90.05</v>
      </c>
      <c r="AC6" s="35">
        <f t="shared" si="4"/>
        <v>88.92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834.72</v>
      </c>
      <c r="BG6" s="35">
        <f t="shared" ref="BG6:BO6" si="7">IF(BG7="",NA(),BG7)</f>
        <v>358.27</v>
      </c>
      <c r="BH6" s="34">
        <f t="shared" si="7"/>
        <v>0</v>
      </c>
      <c r="BI6" s="34">
        <f t="shared" si="7"/>
        <v>0</v>
      </c>
      <c r="BJ6" s="34">
        <f t="shared" si="7"/>
        <v>0</v>
      </c>
      <c r="BK6" s="35">
        <f t="shared" si="7"/>
        <v>392.19</v>
      </c>
      <c r="BL6" s="35">
        <f t="shared" si="7"/>
        <v>413.5</v>
      </c>
      <c r="BM6" s="35">
        <f t="shared" si="7"/>
        <v>407.42</v>
      </c>
      <c r="BN6" s="35">
        <f t="shared" si="7"/>
        <v>386.46</v>
      </c>
      <c r="BO6" s="35">
        <f t="shared" si="7"/>
        <v>421.25</v>
      </c>
      <c r="BP6" s="34" t="str">
        <f>IF(BP7="","",IF(BP7="-","【-】","【"&amp;SUBSTITUTE(TEXT(BP7,"#,##0.00"),"-","△")&amp;"】"))</f>
        <v>【307.23】</v>
      </c>
      <c r="BQ6" s="35">
        <f>IF(BQ7="",NA(),BQ7)</f>
        <v>81.89</v>
      </c>
      <c r="BR6" s="35">
        <f t="shared" ref="BR6:BZ6" si="8">IF(BR7="",NA(),BR7)</f>
        <v>71.239999999999995</v>
      </c>
      <c r="BS6" s="35">
        <f t="shared" si="8"/>
        <v>86.75</v>
      </c>
      <c r="BT6" s="35">
        <f t="shared" si="8"/>
        <v>88.97</v>
      </c>
      <c r="BU6" s="35">
        <f t="shared" si="8"/>
        <v>89.05</v>
      </c>
      <c r="BV6" s="35">
        <f t="shared" si="8"/>
        <v>57.03</v>
      </c>
      <c r="BW6" s="35">
        <f t="shared" si="8"/>
        <v>55.84</v>
      </c>
      <c r="BX6" s="35">
        <f t="shared" si="8"/>
        <v>57.08</v>
      </c>
      <c r="BY6" s="35">
        <f t="shared" si="8"/>
        <v>55.85</v>
      </c>
      <c r="BZ6" s="35">
        <f t="shared" si="8"/>
        <v>53.23</v>
      </c>
      <c r="CA6" s="34" t="str">
        <f>IF(CA7="","",IF(CA7="-","【-】","【"&amp;SUBSTITUTE(TEXT(CA7,"#,##0.00"),"-","△")&amp;"】"))</f>
        <v>【59.98】</v>
      </c>
      <c r="CB6" s="35">
        <f>IF(CB7="",NA(),CB7)</f>
        <v>138.52000000000001</v>
      </c>
      <c r="CC6" s="35">
        <f t="shared" ref="CC6:CK6" si="9">IF(CC7="",NA(),CC7)</f>
        <v>159.97</v>
      </c>
      <c r="CD6" s="35">
        <f t="shared" si="9"/>
        <v>148.03</v>
      </c>
      <c r="CE6" s="35">
        <f t="shared" si="9"/>
        <v>127.14</v>
      </c>
      <c r="CF6" s="35">
        <f t="shared" si="9"/>
        <v>126.4</v>
      </c>
      <c r="CG6" s="35">
        <f t="shared" si="9"/>
        <v>283.73</v>
      </c>
      <c r="CH6" s="35">
        <f t="shared" si="9"/>
        <v>287.57</v>
      </c>
      <c r="CI6" s="35">
        <f t="shared" si="9"/>
        <v>286.86</v>
      </c>
      <c r="CJ6" s="35">
        <f t="shared" si="9"/>
        <v>287.91000000000003</v>
      </c>
      <c r="CK6" s="35">
        <f t="shared" si="9"/>
        <v>283.3</v>
      </c>
      <c r="CL6" s="34" t="str">
        <f>IF(CL7="","",IF(CL7="-","【-】","【"&amp;SUBSTITUTE(TEXT(CL7,"#,##0.00"),"-","△")&amp;"】"))</f>
        <v>【272.98】</v>
      </c>
      <c r="CM6" s="35">
        <f>IF(CM7="",NA(),CM7)</f>
        <v>100</v>
      </c>
      <c r="CN6" s="35">
        <f t="shared" ref="CN6:CV6" si="10">IF(CN7="",NA(),CN7)</f>
        <v>100</v>
      </c>
      <c r="CO6" s="35">
        <f t="shared" si="10"/>
        <v>100</v>
      </c>
      <c r="CP6" s="35">
        <f t="shared" si="10"/>
        <v>100</v>
      </c>
      <c r="CQ6" s="35">
        <f t="shared" si="10"/>
        <v>100</v>
      </c>
      <c r="CR6" s="35">
        <f t="shared" si="10"/>
        <v>58.25</v>
      </c>
      <c r="CS6" s="35">
        <f t="shared" si="10"/>
        <v>61.55</v>
      </c>
      <c r="CT6" s="35">
        <f t="shared" si="10"/>
        <v>57.22</v>
      </c>
      <c r="CU6" s="35">
        <f t="shared" si="10"/>
        <v>54.93</v>
      </c>
      <c r="CV6" s="35">
        <f t="shared" si="10"/>
        <v>55.96</v>
      </c>
      <c r="CW6" s="34" t="str">
        <f>IF(CW7="","",IF(CW7="-","【-】","【"&amp;SUBSTITUTE(TEXT(CW7,"#,##0.00"),"-","△")&amp;"】"))</f>
        <v>【58.71】</v>
      </c>
      <c r="CX6" s="35">
        <f>IF(CX7="",NA(),CX7)</f>
        <v>100</v>
      </c>
      <c r="CY6" s="35">
        <f t="shared" ref="CY6:DG6" si="11">IF(CY7="",NA(),CY7)</f>
        <v>100</v>
      </c>
      <c r="CZ6" s="35">
        <f t="shared" si="11"/>
        <v>100</v>
      </c>
      <c r="DA6" s="35">
        <f t="shared" si="11"/>
        <v>100</v>
      </c>
      <c r="DB6" s="35">
        <f t="shared" si="11"/>
        <v>100</v>
      </c>
      <c r="DC6" s="35">
        <f t="shared" si="11"/>
        <v>68.150000000000006</v>
      </c>
      <c r="DD6" s="35">
        <f t="shared" si="11"/>
        <v>67.489999999999995</v>
      </c>
      <c r="DE6" s="35">
        <f t="shared" si="11"/>
        <v>67.290000000000006</v>
      </c>
      <c r="DF6" s="35">
        <f t="shared" si="11"/>
        <v>65.569999999999993</v>
      </c>
      <c r="DG6" s="35">
        <f t="shared" si="11"/>
        <v>60.12</v>
      </c>
      <c r="DH6" s="34" t="str">
        <f>IF(DH7="","",IF(DH7="-","【-】","【"&amp;SUBSTITUTE(TEXT(DH7,"#,##0.00"),"-","△")&amp;"】"))</f>
        <v>【79.51】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2019</v>
      </c>
      <c r="C7" s="37">
        <v>75221</v>
      </c>
      <c r="D7" s="37">
        <v>47</v>
      </c>
      <c r="E7" s="37">
        <v>18</v>
      </c>
      <c r="F7" s="37">
        <v>0</v>
      </c>
      <c r="G7" s="37">
        <v>0</v>
      </c>
      <c r="H7" s="37" t="s">
        <v>99</v>
      </c>
      <c r="I7" s="37" t="s">
        <v>100</v>
      </c>
      <c r="J7" s="37" t="s">
        <v>101</v>
      </c>
      <c r="K7" s="37" t="s">
        <v>102</v>
      </c>
      <c r="L7" s="37" t="s">
        <v>103</v>
      </c>
      <c r="M7" s="37" t="s">
        <v>104</v>
      </c>
      <c r="N7" s="38" t="s">
        <v>105</v>
      </c>
      <c r="O7" s="38" t="s">
        <v>106</v>
      </c>
      <c r="P7" s="38">
        <v>13.22</v>
      </c>
      <c r="Q7" s="38">
        <v>100</v>
      </c>
      <c r="R7" s="38">
        <v>4950</v>
      </c>
      <c r="S7" s="38">
        <v>10000</v>
      </c>
      <c r="T7" s="38">
        <v>125.18</v>
      </c>
      <c r="U7" s="38">
        <v>79.88</v>
      </c>
      <c r="V7" s="38">
        <v>1312</v>
      </c>
      <c r="W7" s="38">
        <v>0.04</v>
      </c>
      <c r="X7" s="38">
        <v>32800</v>
      </c>
      <c r="Y7" s="38">
        <v>104.24</v>
      </c>
      <c r="Z7" s="38">
        <v>95.77</v>
      </c>
      <c r="AA7" s="38">
        <v>88.92</v>
      </c>
      <c r="AB7" s="38">
        <v>90.05</v>
      </c>
      <c r="AC7" s="38">
        <v>88.92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834.72</v>
      </c>
      <c r="BG7" s="38">
        <v>358.27</v>
      </c>
      <c r="BH7" s="38">
        <v>0</v>
      </c>
      <c r="BI7" s="38">
        <v>0</v>
      </c>
      <c r="BJ7" s="38">
        <v>0</v>
      </c>
      <c r="BK7" s="38">
        <v>392.19</v>
      </c>
      <c r="BL7" s="38">
        <v>413.5</v>
      </c>
      <c r="BM7" s="38">
        <v>407.42</v>
      </c>
      <c r="BN7" s="38">
        <v>386.46</v>
      </c>
      <c r="BO7" s="38">
        <v>421.25</v>
      </c>
      <c r="BP7" s="38">
        <v>307.23</v>
      </c>
      <c r="BQ7" s="38">
        <v>81.89</v>
      </c>
      <c r="BR7" s="38">
        <v>71.239999999999995</v>
      </c>
      <c r="BS7" s="38">
        <v>86.75</v>
      </c>
      <c r="BT7" s="38">
        <v>88.97</v>
      </c>
      <c r="BU7" s="38">
        <v>89.05</v>
      </c>
      <c r="BV7" s="38">
        <v>57.03</v>
      </c>
      <c r="BW7" s="38">
        <v>55.84</v>
      </c>
      <c r="BX7" s="38">
        <v>57.08</v>
      </c>
      <c r="BY7" s="38">
        <v>55.85</v>
      </c>
      <c r="BZ7" s="38">
        <v>53.23</v>
      </c>
      <c r="CA7" s="38">
        <v>59.98</v>
      </c>
      <c r="CB7" s="38">
        <v>138.52000000000001</v>
      </c>
      <c r="CC7" s="38">
        <v>159.97</v>
      </c>
      <c r="CD7" s="38">
        <v>148.03</v>
      </c>
      <c r="CE7" s="38">
        <v>127.14</v>
      </c>
      <c r="CF7" s="38">
        <v>126.4</v>
      </c>
      <c r="CG7" s="38">
        <v>283.73</v>
      </c>
      <c r="CH7" s="38">
        <v>287.57</v>
      </c>
      <c r="CI7" s="38">
        <v>286.86</v>
      </c>
      <c r="CJ7" s="38">
        <v>287.91000000000003</v>
      </c>
      <c r="CK7" s="38">
        <v>283.3</v>
      </c>
      <c r="CL7" s="38">
        <v>272.98</v>
      </c>
      <c r="CM7" s="38">
        <v>100</v>
      </c>
      <c r="CN7" s="38">
        <v>100</v>
      </c>
      <c r="CO7" s="38">
        <v>100</v>
      </c>
      <c r="CP7" s="38">
        <v>100</v>
      </c>
      <c r="CQ7" s="38">
        <v>100</v>
      </c>
      <c r="CR7" s="38">
        <v>58.25</v>
      </c>
      <c r="CS7" s="38">
        <v>61.55</v>
      </c>
      <c r="CT7" s="38">
        <v>57.22</v>
      </c>
      <c r="CU7" s="38">
        <v>54.93</v>
      </c>
      <c r="CV7" s="38">
        <v>55.96</v>
      </c>
      <c r="CW7" s="38">
        <v>58.71</v>
      </c>
      <c r="CX7" s="38">
        <v>100</v>
      </c>
      <c r="CY7" s="38">
        <v>100</v>
      </c>
      <c r="CZ7" s="38">
        <v>100</v>
      </c>
      <c r="DA7" s="38">
        <v>100</v>
      </c>
      <c r="DB7" s="38">
        <v>100</v>
      </c>
      <c r="DC7" s="38">
        <v>68.150000000000006</v>
      </c>
      <c r="DD7" s="38">
        <v>67.489999999999995</v>
      </c>
      <c r="DE7" s="38">
        <v>67.290000000000006</v>
      </c>
      <c r="DF7" s="38">
        <v>65.569999999999993</v>
      </c>
      <c r="DG7" s="38">
        <v>60.12</v>
      </c>
      <c r="DH7" s="38">
        <v>79.510000000000005</v>
      </c>
      <c r="DI7" s="38"/>
      <c r="DJ7" s="38"/>
      <c r="DK7" s="38"/>
      <c r="DL7" s="38"/>
      <c r="DM7" s="38"/>
      <c r="DN7" s="38"/>
      <c r="DO7" s="38"/>
      <c r="DP7" s="38"/>
      <c r="DQ7" s="38"/>
      <c r="DR7" s="38"/>
      <c r="DS7" s="38"/>
      <c r="DT7" s="38"/>
      <c r="DU7" s="38"/>
      <c r="DV7" s="38"/>
      <c r="DW7" s="38"/>
      <c r="DX7" s="38"/>
      <c r="DY7" s="38"/>
      <c r="DZ7" s="38"/>
      <c r="EA7" s="38"/>
      <c r="EB7" s="38"/>
      <c r="EC7" s="38"/>
      <c r="ED7" s="38"/>
      <c r="EE7" s="38" t="s">
        <v>105</v>
      </c>
      <c r="EF7" s="38" t="s">
        <v>105</v>
      </c>
      <c r="EG7" s="38" t="s">
        <v>105</v>
      </c>
      <c r="EH7" s="38" t="s">
        <v>105</v>
      </c>
      <c r="EI7" s="38" t="s">
        <v>105</v>
      </c>
      <c r="EJ7" s="38" t="s">
        <v>105</v>
      </c>
      <c r="EK7" s="38" t="s">
        <v>105</v>
      </c>
      <c r="EL7" s="38" t="s">
        <v>105</v>
      </c>
      <c r="EM7" s="38" t="s">
        <v>105</v>
      </c>
      <c r="EN7" s="38" t="s">
        <v>105</v>
      </c>
      <c r="EO7" s="38" t="s">
        <v>105</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112</v>
      </c>
    </row>
    <row r="12" spans="1:145" x14ac:dyDescent="0.15">
      <c r="B12">
        <v>1</v>
      </c>
      <c r="C12">
        <v>1</v>
      </c>
      <c r="D12">
        <v>1</v>
      </c>
      <c r="E12">
        <v>1</v>
      </c>
      <c r="F12">
        <v>1</v>
      </c>
      <c r="G12" t="s">
        <v>113</v>
      </c>
    </row>
    <row r="13" spans="1:145" x14ac:dyDescent="0.15">
      <c r="B13" t="s">
        <v>114</v>
      </c>
      <c r="C13" t="s">
        <v>114</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武藤光</cp:lastModifiedBy>
  <cp:lastPrinted>2021-01-28T01:57:35Z</cp:lastPrinted>
  <dcterms:created xsi:type="dcterms:W3CDTF">2020-12-04T03:16:07Z</dcterms:created>
  <dcterms:modified xsi:type="dcterms:W3CDTF">2021-01-28T01:57:35Z</dcterms:modified>
  <cp:category/>
</cp:coreProperties>
</file>