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環境係\Desktop\"/>
    </mc:Choice>
  </mc:AlternateContent>
  <xr:revisionPtr revIDLastSave="0" documentId="13_ncr:1_{3974CE61-55FF-4460-A52E-22C6CD14A18A}" xr6:coauthVersionLast="41" xr6:coauthVersionMax="41" xr10:uidLastSave="{00000000-0000-0000-0000-000000000000}"/>
  <workbookProtection workbookAlgorithmName="SHA-512" workbookHashValue="GxHrZX3taRrfQigGbWDG6GPRQPdTfjx0f54ImGP6M3x+iTDdrCNpiyHh8uoBJ7oDyxygLnlsZUxnPid+BNJwrg==" workbookSaltValue="xwbUZ2iRfwvVpMl7RI313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<sst xmlns="http://schemas.openxmlformats.org/spreadsheetml/2006/main" count="236" uniqueCount="119">
  <si>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</si>
  <si>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</si>
  <si>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</si>
  <si>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</si>
  <si>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</si>
  <si>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</si>
  <si>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</si>
  <si>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</si>
  <si>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</si>
  <si>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</si>
  <si>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</si>
  <si>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</si>
  <si>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</si>
  <si>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</si>
  <si>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</si>
  <si>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</si>
  <si>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</si>
  <si>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</si>
  <si>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</si>
  <si>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</si>
  <si>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</si>
  <si>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</si>
  <si>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</si>
  <si>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</si>
  <si>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</si>
  <si>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</si>
  <si>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</si>
  <si>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</si>
  <si>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</si>
  <si>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</si>
  <si>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</si>
  <si>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</si>
  <si>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</si>
  <si>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</si>
  <si>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</si>
  <si>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</si>
  <si>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</si>
  <si>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</si>
  <si>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</si>
  <si>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</si>
  <si>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</si>
  <si>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</si>
  <si>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</si>
  <si>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</si>
  <si>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</si>
  <si>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</si>
  <si>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</si>
  <si>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</si>
  <si>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</si>
  <si>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</si>
  <si>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</si>
  <si>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</si>
  <si>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</si>
  <si>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</si>
  <si>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</si>
  <si>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</si>
  <si>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</si>
  <si>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</si>
  <si>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</si>
  <si>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</si>
  <si>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</si>
  <si>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</si>
  <si>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</si>
  <si>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</si>
  <si>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</si>
  <si>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</si>
  <si>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</si>
  <si>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</si>
  <si>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</si>
  <si>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</si>
  <si>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</si>
  <si>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</si>
  <si>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</si>
  <si>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</si>
  <si>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</si>
  <si>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</si>
  <si>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</si>
  <si>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</si>
  <si>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</si>
  <si>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</si>
  <si>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</si>
  <si>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</si>
  <si>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</si>
  <si>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</si>
  <si>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</si>
  <si>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</si>
  <si>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</si>
  <si>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</si>
  <si>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</si>
  <si>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</si>
  <si>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</si>
  <si>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</si>
  <si>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</si>
  <si>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</si>
  <si>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</si>
  <si>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</si>
  <si>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</si>
  <si>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</si>
  <si>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鮫川村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</si>
  <si>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</si>
  <si>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</si>
  <si>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</si>
  <si>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</si>
  <si>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</si>
  <si>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</si>
  <si>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</si>
  <si>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</si>
  <si>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</si>
  <si>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</si>
  <si>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</si>
  <si>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</si>
  <si>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</si>
  <si>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</si>
  <si>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</si>
  <si>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</si>
  <si>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</si>
  <si>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平成11年4月から供用を開始して既に20年が経過しており、今までに撹拌機器のオーバーホールやポンプ交換等、処理施設と機器類については老朽化が進行しており、年々修理費や機器の交換費用が増加している。今後、更新時期が集中的に到来することを見据えた、更新事業の計画策定が課題であります。</t>
    <rPh sb="51" eb="52">
      <t>ナド</t>
    </rPh>
    <phoneticPr fontId="4"/>
  </si>
  <si>
    <t>建設から20年が経過しているため施設の計画的な更新が必要になっている。そのため、効率的な施設の更新や修繕を実施する。なお、収入の大部分を一般会計からの繰入金に依存しているため、計画的な更新の実施や適正な利用料金の見直しを図り、段階的な料金見直しが必要である。</t>
    <rPh sb="16" eb="18">
      <t>シセツ</t>
    </rPh>
    <rPh sb="19" eb="22">
      <t>ケイカクテキ</t>
    </rPh>
    <rPh sb="23" eb="25">
      <t>コウシン</t>
    </rPh>
    <rPh sb="26" eb="28">
      <t>ヒツヨウ</t>
    </rPh>
    <rPh sb="40" eb="42">
      <t>コウリツ</t>
    </rPh>
    <rPh sb="42" eb="43">
      <t>テキ</t>
    </rPh>
    <rPh sb="44" eb="46">
      <t>シセツ</t>
    </rPh>
    <rPh sb="47" eb="49">
      <t>コウシン</t>
    </rPh>
    <rPh sb="50" eb="52">
      <t>シュウゼン</t>
    </rPh>
    <rPh sb="53" eb="55">
      <t>ジッシ</t>
    </rPh>
    <phoneticPr fontId="4"/>
  </si>
  <si>
    <t>収益的収支比率については、100%を超えており経営が安定していると見てとれますが、一般会計からの繰入金もあることから、維持管理費の更なる費用削減を実施する必要があります。　企業債残高体事業規模比率は、現在投資事業を行っていないため、ほぼ横ばいで推移していますが、今後施設等の更新時期が到来することから企業債残高を増加させないよう、借入額の検討及び計画的な更新が必要になります。経費回収率は76.97%となっているが、使用料で回収すべき経費を料金収入だけでは補えていないことから、料金の見直しについて検討する必要があります。汚水処理原価は、全国平均の概ね1/2となっているため、施設維持費の低コスト化に向けた改修や料金の見直し等が必要である。施設の利用率は類似団体平均値より高く、当面は現状を維持していくと考えている。水洗化率は87％をと未だ未接続宅が一部残っていますが、集落が点在している当村にあっては、これ以上の伸びは期待できないことから、現状を維持していくと考えている。</t>
    <rPh sb="86" eb="88">
      <t>キギョウ</t>
    </rPh>
    <rPh sb="88" eb="89">
      <t>サイ</t>
    </rPh>
    <rPh sb="89" eb="91">
      <t>ザンダカ</t>
    </rPh>
    <rPh sb="91" eb="92">
      <t>タイ</t>
    </rPh>
    <rPh sb="92" eb="94">
      <t>ジギョウ</t>
    </rPh>
    <rPh sb="94" eb="96">
      <t>キボ</t>
    </rPh>
    <rPh sb="96" eb="98">
      <t>ヒリツ</t>
    </rPh>
    <rPh sb="100" eb="102">
      <t>ゲンザイ</t>
    </rPh>
    <rPh sb="102" eb="104">
      <t>トウシ</t>
    </rPh>
    <rPh sb="104" eb="106">
      <t>ジギョウ</t>
    </rPh>
    <rPh sb="107" eb="108">
      <t>オコナ</t>
    </rPh>
    <rPh sb="118" eb="119">
      <t>ヨコ</t>
    </rPh>
    <rPh sb="122" eb="124">
      <t>スイイ</t>
    </rPh>
    <rPh sb="131" eb="133">
      <t>コンゴ</t>
    </rPh>
    <rPh sb="133" eb="135">
      <t>シセツ</t>
    </rPh>
    <rPh sb="135" eb="136">
      <t>トウ</t>
    </rPh>
    <rPh sb="180" eb="182">
      <t>ヒツヨウ</t>
    </rPh>
    <rPh sb="188" eb="190">
      <t>ケイヒ</t>
    </rPh>
    <rPh sb="228" eb="229">
      <t>オギナ</t>
    </rPh>
    <rPh sb="269" eb="271">
      <t>ゼンコク</t>
    </rPh>
    <rPh sb="271" eb="273">
      <t>ヘイキン</t>
    </rPh>
    <rPh sb="274" eb="275">
      <t>オオム</t>
    </rPh>
    <rPh sb="352" eb="353">
      <t>カンガ</t>
    </rPh>
    <rPh sb="373" eb="374">
      <t>タク</t>
    </rPh>
    <rPh sb="431" eb="43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</si>
</sst>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20-4F85-A1A8-828FB6A73EA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6C20-4F85-A1A8-828FB6A73EA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55.45</c:v>
                </c:pt>
                <c:pt idx="1">
                  <c:v>56.42</c:v>
                </c:pt>
                <c:pt idx="2">
                  <c:v>59.08</c:v>
                </c:pt>
                <c:pt idx="3">
                  <c:v>58.11</c:v>
                </c:pt>
                <c:pt idx="4">
                  <c:v>56.17</c:v>
                </c:pt>
              </c:numCache>
            </c:numRef>
          </c:val>
          <c:extLst>
            <c:ext xmlns:c16="http://schemas.microsoft.com/office/drawing/2014/chart" uri="{C3380CC4-5D6E-409C-BE32-E72D297353CC}">
              <c16:uniqueId val="{00000000-3298-4EA1-BCC1-31D2DB099B4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3298-4EA1-BCC1-31D2DB099B4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81.99</c:v>
                </c:pt>
                <c:pt idx="1">
                  <c:v>82.86</c:v>
                </c:pt>
                <c:pt idx="2">
                  <c:v>85.02</c:v>
                </c:pt>
                <c:pt idx="3">
                  <c:v>87.38</c:v>
                </c:pt>
                <c:pt idx="4">
                  <c:v>87.02</c:v>
                </c:pt>
              </c:numCache>
            </c:numRef>
          </c:val>
          <c:extLst>
            <c:ext xmlns:c16="http://schemas.microsoft.com/office/drawing/2014/chart" uri="{C3380CC4-5D6E-409C-BE32-E72D297353CC}">
              <c16:uniqueId val="{00000000-26A4-4D98-A5E7-C41A0CC0702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26A4-4D98-A5E7-C41A0CC0702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103.52</c:v>
                </c:pt>
                <c:pt idx="1">
                  <c:v>104.32</c:v>
                </c:pt>
                <c:pt idx="2">
                  <c:v>98.68</c:v>
                </c:pt>
                <c:pt idx="3">
                  <c:v>95.68</c:v>
                </c:pt>
                <c:pt idx="4">
                  <c:v>103.75</c:v>
                </c:pt>
              </c:numCache>
            </c:numRef>
          </c:val>
          <c:extLst>
            <c:ext xmlns:c16="http://schemas.microsoft.com/office/drawing/2014/chart" uri="{C3380CC4-5D6E-409C-BE32-E72D297353CC}">
              <c16:uniqueId val="{00000000-1CB4-44AA-A162-6C0925583E1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B4-44AA-A162-6C0925583E1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C8-4B47-8A4F-3237681D9EF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C8-4B47-8A4F-3237681D9EF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86-4556-8E6F-0E2E4D8226B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86-4556-8E6F-0E2E4D8226B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FC-4BB7-BC67-5E2976CC9F9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FC-4BB7-BC67-5E2976CC9F9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52-4834-955B-693F93137F5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52-4834-955B-693F93137F5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
                  <c:v>0</c:v>
                </c:pt>
                <c:pt idx="1">
                  <c:v>2115.15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190-4AD9-8C09-C1850FE122F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1190-4AD9-8C09-C1850FE122F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88.67</c:v>
                </c:pt>
                <c:pt idx="1">
                  <c:v>97.31</c:v>
                </c:pt>
                <c:pt idx="2">
                  <c:v>72.05</c:v>
                </c:pt>
                <c:pt idx="3">
                  <c:v>73.2</c:v>
                </c:pt>
                <c:pt idx="4">
                  <c:v>76.97</c:v>
                </c:pt>
              </c:numCache>
            </c:numRef>
          </c:val>
          <c:extLst>
            <c:ext xmlns:c16="http://schemas.microsoft.com/office/drawing/2014/chart" uri="{C3380CC4-5D6E-409C-BE32-E72D297353CC}">
              <c16:uniqueId val="{00000000-46BD-4755-8D3F-F2A95DF659F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46BD-4755-8D3F-F2A95DF659F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127.93</c:v>
                </c:pt>
                <c:pt idx="1">
                  <c:v>112.6</c:v>
                </c:pt>
                <c:pt idx="2">
                  <c:v>150</c:v>
                </c:pt>
                <c:pt idx="3">
                  <c:v>151.47</c:v>
                </c:pt>
                <c:pt idx="4">
                  <c:v>150</c:v>
                </c:pt>
              </c:numCache>
            </c:numRef>
          </c:val>
          <c:extLst>
            <c:ext xmlns:c16="http://schemas.microsoft.com/office/drawing/2014/chart" uri="{C3380CC4-5D6E-409C-BE32-E72D297353CC}">
              <c16:uniqueId val="{00000000-2433-4D47-AADE-C53A196A257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2433-4D47-AADE-C53A196A257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U16" zoomScaleNormal="100" workbookViewId="0">
      <selection activeCell="CA25" sqref="CA2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鮫川村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3300</v>
      </c>
      <c r="AM8" s="51"/>
      <c r="AN8" s="51"/>
      <c r="AO8" s="51"/>
      <c r="AP8" s="51"/>
      <c r="AQ8" s="51"/>
      <c r="AR8" s="51"/>
      <c r="AS8" s="51"/>
      <c r="AT8" s="46">
        <f>データ!T6</f>
        <v>131.34</v>
      </c>
      <c r="AU8" s="46"/>
      <c r="AV8" s="46"/>
      <c r="AW8" s="46"/>
      <c r="AX8" s="46"/>
      <c r="AY8" s="46"/>
      <c r="AZ8" s="46"/>
      <c r="BA8" s="46"/>
      <c r="BB8" s="46">
        <f>データ!U6</f>
        <v>25.13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15.9</v>
      </c>
      <c r="Q10" s="46"/>
      <c r="R10" s="46"/>
      <c r="S10" s="46"/>
      <c r="T10" s="46"/>
      <c r="U10" s="46"/>
      <c r="V10" s="46"/>
      <c r="W10" s="46">
        <f>データ!Q6</f>
        <v>100</v>
      </c>
      <c r="X10" s="46"/>
      <c r="Y10" s="46"/>
      <c r="Z10" s="46"/>
      <c r="AA10" s="46"/>
      <c r="AB10" s="46"/>
      <c r="AC10" s="46"/>
      <c r="AD10" s="51">
        <f>データ!R6</f>
        <v>3260</v>
      </c>
      <c r="AE10" s="51"/>
      <c r="AF10" s="51"/>
      <c r="AG10" s="51"/>
      <c r="AH10" s="51"/>
      <c r="AI10" s="51"/>
      <c r="AJ10" s="51"/>
      <c r="AK10" s="2"/>
      <c r="AL10" s="51">
        <f>データ!V6</f>
        <v>516</v>
      </c>
      <c r="AM10" s="51"/>
      <c r="AN10" s="51"/>
      <c r="AO10" s="51"/>
      <c r="AP10" s="51"/>
      <c r="AQ10" s="51"/>
      <c r="AR10" s="51"/>
      <c r="AS10" s="51"/>
      <c r="AT10" s="46">
        <f>データ!W6</f>
        <v>1.1100000000000001</v>
      </c>
      <c r="AU10" s="46"/>
      <c r="AV10" s="46"/>
      <c r="AW10" s="46"/>
      <c r="AX10" s="46"/>
      <c r="AY10" s="46"/>
      <c r="AZ10" s="46"/>
      <c r="BA10" s="46"/>
      <c r="BB10" s="46">
        <f>データ!X6</f>
        <v>464.86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CPhv0sKWJqFq+9BIWecIedzBHvM7SCQ99RaEabk9us0hkRNxRw5JGze6wgxugicXy9Y9VxblRl6K5h1qwmLU1Q==" saltValue="gSDW+WFuK0k7mRetTErDT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74845</v>
      </c>
      <c r="D6" s="33">
        <f t="shared" si="3"/>
        <v>47</v>
      </c>
      <c r="E6" s="33">
        <f t="shared" si="3"/>
        <v>17</v>
      </c>
      <c r="F6" s="33">
        <f t="shared" si="3"/>
        <v>5</v>
      </c>
      <c r="G6" s="33">
        <f t="shared" si="3"/>
        <v>0</v>
      </c>
      <c r="H6" s="33" t="str">
        <f t="shared" si="3"/>
        <v>福島県　鮫川村</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15.9</v>
      </c>
      <c r="Q6" s="34">
        <f t="shared" si="3"/>
        <v>100</v>
      </c>
      <c r="R6" s="34">
        <f t="shared" si="3"/>
        <v>3260</v>
      </c>
      <c r="S6" s="34">
        <f t="shared" si="3"/>
        <v>3300</v>
      </c>
      <c r="T6" s="34">
        <f t="shared" si="3"/>
        <v>131.34</v>
      </c>
      <c r="U6" s="34">
        <f t="shared" si="3"/>
        <v>25.13</v>
      </c>
      <c r="V6" s="34">
        <f t="shared" si="3"/>
        <v>516</v>
      </c>
      <c r="W6" s="34">
        <f t="shared" si="3"/>
        <v>1.1100000000000001</v>
      </c>
      <c r="X6" s="34">
        <f t="shared" si="3"/>
        <v>464.86</v>
      </c>
      <c r="Y6" s="35">
        <f>IF(Y7="",NA(),Y7)</f>
        <v>103.52</v>
      </c>
      <c r="Z6" s="35">
        <f t="shared" ref="Z6:AH6" si="4">IF(Z7="",NA(),Z7)</f>
        <v>104.32</v>
      </c>
      <c r="AA6" s="35">
        <f t="shared" si="4"/>
        <v>98.68</v>
      </c>
      <c r="AB6" s="35">
        <f t="shared" si="4"/>
        <v>95.68</v>
      </c>
      <c r="AC6" s="35">
        <f t="shared" si="4"/>
        <v>103.75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2115.15</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88.67</v>
      </c>
      <c r="BR6" s="35">
        <f t="shared" ref="BR6:BZ6" si="8">IF(BR7="",NA(),BR7)</f>
        <v>97.31</v>
      </c>
      <c r="BS6" s="35">
        <f t="shared" si="8"/>
        <v>72.05</v>
      </c>
      <c r="BT6" s="35">
        <f t="shared" si="8"/>
        <v>73.2</v>
      </c>
      <c r="BU6" s="35">
        <f t="shared" si="8"/>
        <v>76.97</v>
      </c>
      <c r="BV6" s="35">
        <f t="shared" si="8"/>
        <v>52.19</v>
      </c>
      <c r="BW6" s="35">
        <f t="shared" si="8"/>
        <v>55.32</v>
      </c>
      <c r="BX6" s="35">
        <f t="shared" si="8"/>
        <v>59.8</v>
      </c>
      <c r="BY6" s="35">
        <f t="shared" si="8"/>
        <v>57.77</v>
      </c>
      <c r="BZ6" s="35">
        <f t="shared" si="8"/>
        <v>57.31</v>
      </c>
      <c r="CA6" s="34" t="str">
        <f>IF(CA7="","",IF(CA7="-","【-】","【"&amp;SUBSTITUTE(TEXT(CA7,"#,##0.00"),"-","△")&amp;"】"))</f>
        <v>【59.59】</v>
      </c>
      <c r="CB6" s="35">
        <f>IF(CB7="",NA(),CB7)</f>
        <v>127.93</v>
      </c>
      <c r="CC6" s="35">
        <f t="shared" ref="CC6:CK6" si="9">IF(CC7="",NA(),CC7)</f>
        <v>112.6</v>
      </c>
      <c r="CD6" s="35">
        <f t="shared" si="9"/>
        <v>150</v>
      </c>
      <c r="CE6" s="35">
        <f t="shared" si="9"/>
        <v>151.47</v>
      </c>
      <c r="CF6" s="35">
        <f t="shared" si="9"/>
        <v>150</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55.45</v>
      </c>
      <c r="CN6" s="35">
        <f t="shared" ref="CN6:CV6" si="10">IF(CN7="",NA(),CN7)</f>
        <v>56.42</v>
      </c>
      <c r="CO6" s="35">
        <f t="shared" si="10"/>
        <v>59.08</v>
      </c>
      <c r="CP6" s="35">
        <f t="shared" si="10"/>
        <v>58.11</v>
      </c>
      <c r="CQ6" s="35">
        <f t="shared" si="10"/>
        <v>56.17</v>
      </c>
      <c r="CR6" s="35">
        <f t="shared" si="10"/>
        <v>52.31</v>
      </c>
      <c r="CS6" s="35">
        <f t="shared" si="10"/>
        <v>60.65</v>
      </c>
      <c r="CT6" s="35">
        <f t="shared" si="10"/>
        <v>51.75</v>
      </c>
      <c r="CU6" s="35">
        <f t="shared" si="10"/>
        <v>50.68</v>
      </c>
      <c r="CV6" s="35">
        <f t="shared" si="10"/>
        <v>50.14</v>
      </c>
      <c r="CW6" s="34" t="str">
        <f>IF(CW7="","",IF(CW7="-","【-】","【"&amp;SUBSTITUTE(TEXT(CW7,"#,##0.00"),"-","△")&amp;"】"))</f>
        <v>【51.30】</v>
      </c>
      <c r="CX6" s="35">
        <f>IF(CX7="",NA(),CX7)</f>
        <v>81.99</v>
      </c>
      <c r="CY6" s="35">
        <f t="shared" ref="CY6:DG6" si="11">IF(CY7="",NA(),CY7)</f>
        <v>82.86</v>
      </c>
      <c r="CZ6" s="35">
        <f t="shared" si="11"/>
        <v>85.02</v>
      </c>
      <c r="DA6" s="35">
        <f t="shared" si="11"/>
        <v>87.38</v>
      </c>
      <c r="DB6" s="35">
        <f t="shared" si="11"/>
        <v>87.02</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74845</v>
      </c>
      <c r="D7" s="37">
        <v>47</v>
      </c>
      <c r="E7" s="37">
        <v>17</v>
      </c>
      <c r="F7" s="37">
        <v>5</v>
      </c>
      <c r="G7" s="37">
        <v>0</v>
      </c>
      <c r="H7" s="37" t="s">
        <v>98</v>
      </c>
      <c r="I7" s="37" t="s">
        <v>99</v>
      </c>
      <c r="J7" s="37" t="s">
        <v>100</v>
      </c>
      <c r="K7" s="37" t="s">
        <v>101</v>
      </c>
      <c r="L7" s="37" t="s">
        <v>102</v>
      </c>
      <c r="M7" s="37" t="s">
        <v>103</v>
      </c>
      <c r="N7" s="38" t="s">
        <v>104</v>
      </c>
      <c r="O7" s="38" t="s">
        <v>105</v>
      </c>
      <c r="P7" s="38">
        <v>15.9</v>
      </c>
      <c r="Q7" s="38">
        <v>100</v>
      </c>
      <c r="R7" s="38">
        <v>3260</v>
      </c>
      <c r="S7" s="38">
        <v>3300</v>
      </c>
      <c r="T7" s="38">
        <v>131.34</v>
      </c>
      <c r="U7" s="38">
        <v>25.13</v>
      </c>
      <c r="V7" s="38">
        <v>516</v>
      </c>
      <c r="W7" s="38">
        <v>1.1100000000000001</v>
      </c>
      <c r="X7" s="38">
        <v>464.86</v>
      </c>
      <c r="Y7" s="38">
        <v>103.52</v>
      </c>
      <c r="Z7" s="38">
        <v>104.32</v>
      </c>
      <c r="AA7" s="38">
        <v>98.68</v>
      </c>
      <c r="AB7" s="38">
        <v>95.68</v>
      </c>
      <c r="AC7" s="38">
        <v>103.75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2115.15</v>
      </c>
      <c r="BH7" s="38">
        <v>0</v>
      </c>
      <c r="BI7" s="38">
        <v>0</v>
      </c>
      <c r="BJ7" s="38">
        <v>0</v>
      </c>
      <c r="BK7" s="38">
        <v>1081.8</v>
      </c>
      <c r="BL7" s="38">
        <v>974.93</v>
      </c>
      <c r="BM7" s="38">
        <v>855.8</v>
      </c>
      <c r="BN7" s="38">
        <v>789.46</v>
      </c>
      <c r="BO7" s="38">
        <v>826.83</v>
      </c>
      <c r="BP7" s="38">
        <v>765.47</v>
      </c>
      <c r="BQ7" s="38">
        <v>88.67</v>
      </c>
      <c r="BR7" s="38">
        <v>97.31</v>
      </c>
      <c r="BS7" s="38">
        <v>72.05</v>
      </c>
      <c r="BT7" s="38">
        <v>73.2</v>
      </c>
      <c r="BU7" s="38">
        <v>76.97</v>
      </c>
      <c r="BV7" s="38">
        <v>52.19</v>
      </c>
      <c r="BW7" s="38">
        <v>55.32</v>
      </c>
      <c r="BX7" s="38">
        <v>59.8</v>
      </c>
      <c r="BY7" s="38">
        <v>57.77</v>
      </c>
      <c r="BZ7" s="38">
        <v>57.31</v>
      </c>
      <c r="CA7" s="38">
        <v>59.59</v>
      </c>
      <c r="CB7" s="38">
        <v>127.93</v>
      </c>
      <c r="CC7" s="38">
        <v>112.6</v>
      </c>
      <c r="CD7" s="38">
        <v>150</v>
      </c>
      <c r="CE7" s="38">
        <v>151.47</v>
      </c>
      <c r="CF7" s="38">
        <v>150</v>
      </c>
      <c r="CG7" s="38">
        <v>296.14</v>
      </c>
      <c r="CH7" s="38">
        <v>283.17</v>
      </c>
      <c r="CI7" s="38">
        <v>263.76</v>
      </c>
      <c r="CJ7" s="38">
        <v>274.35000000000002</v>
      </c>
      <c r="CK7" s="38">
        <v>273.52</v>
      </c>
      <c r="CL7" s="38">
        <v>257.86</v>
      </c>
      <c r="CM7" s="38">
        <v>55.45</v>
      </c>
      <c r="CN7" s="38">
        <v>56.42</v>
      </c>
      <c r="CO7" s="38">
        <v>59.08</v>
      </c>
      <c r="CP7" s="38">
        <v>58.11</v>
      </c>
      <c r="CQ7" s="38">
        <v>56.17</v>
      </c>
      <c r="CR7" s="38">
        <v>52.31</v>
      </c>
      <c r="CS7" s="38">
        <v>60.65</v>
      </c>
      <c r="CT7" s="38">
        <v>51.75</v>
      </c>
      <c r="CU7" s="38">
        <v>50.68</v>
      </c>
      <c r="CV7" s="38">
        <v>50.14</v>
      </c>
      <c r="CW7" s="38">
        <v>51.3</v>
      </c>
      <c r="CX7" s="38">
        <v>81.99</v>
      </c>
      <c r="CY7" s="38">
        <v>82.86</v>
      </c>
      <c r="CZ7" s="38">
        <v>85.02</v>
      </c>
      <c r="DA7" s="38">
        <v>87.38</v>
      </c>
      <c r="DB7" s="38">
        <v>87.02</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環境係</cp:lastModifiedBy>
  <cp:lastPrinted>2021-02-02T00:59:17Z</cp:lastPrinted>
  <dcterms:created xsi:type="dcterms:W3CDTF">2020-12-04T03:01:13Z</dcterms:created>
  <dcterms:modified xsi:type="dcterms:W3CDTF">2021-02-02T01:02:25Z</dcterms:modified>
  <cp:category/>
</cp:coreProperties>
</file>