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分析表\R2（R1)経営比較分析\提出\"/>
    </mc:Choice>
  </mc:AlternateContent>
  <xr:revisionPtr revIDLastSave="0" documentId="13_ncr:1_{15AD983C-1E86-45EA-8044-653BBC8E687C}" xr6:coauthVersionLast="45" xr6:coauthVersionMax="45" xr10:uidLastSave="{00000000-0000-0000-0000-000000000000}"/>
  <workbookProtection workbookAlgorithmName="SHA-512" workbookHashValue="4fIZdjRadGyfU6VFloxXXJWqCdNl6Y8DbG5H8ndE8JoFnzkxaZOrnw65LhhlmE6nsIVoDqNuZzcPmHuKmn8Oug==" workbookSaltValue="FrYa46SkhiQEx2+gDPnbGw=="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BB8" i="4" s="1"/>
  <c r="T6" i="5"/>
  <c r="S6" i="5"/>
  <c r="R6" i="5"/>
  <c r="AD10" i="4" s="1"/>
  <c r="Q6" i="5"/>
  <c r="W10" i="4" s="1"/>
  <c r="P6" i="5"/>
  <c r="O6" i="5"/>
  <c r="I10" i="4" s="1"/>
  <c r="N6" i="5"/>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BB10" i="4"/>
  <c r="AL10" i="4"/>
  <c r="P10" i="4"/>
  <c r="B10" i="4"/>
  <c r="AT8" i="4"/>
  <c r="AL8" i="4"/>
  <c r="W8" i="4"/>
  <c r="B6"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<sst xmlns="http://schemas.openxmlformats.org/spreadsheetml/2006/main" count="236" uniqueCount="121">
  <si>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</si>
  <si>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</si>
  <si>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</si>
  <si>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</si>
  <si>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</si>
  <si>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</si>
  <si>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</si>
  <si>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</si>
  <si>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</si>
  <si>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</si>
  <si>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</si>
  <si>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</si>
  <si>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</si>
  <si>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</si>
  <si>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</si>
  <si>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</si>
  <si>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</si>
  <si>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</si>
  <si>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</si>
  <si>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</si>
  <si>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</si>
  <si>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</si>
  <si>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</si>
  <si>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</si>
  <si>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</si>
  <si>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</si>
  <si>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</si>
  <si>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</si>
  <si>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</si>
  <si>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</si>
  <si>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</si>
  <si>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</si>
  <si>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</si>
  <si>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</si>
  <si>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</si>
  <si>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</si>
  <si>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</si>
  <si>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</si>
  <si>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</si>
  <si>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</si>
  <si>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</si>
  <si>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</si>
  <si>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</si>
  <si>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</si>
  <si>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</si>
  <si>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</si>
  <si>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</si>
  <si>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</si>
  <si>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</si>
  <si>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</si>
  <si>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</si>
  <si>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</si>
  <si>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</si>
  <si>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</si>
  <si>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</si>
  <si>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</si>
  <si>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</si>
  <si>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</si>
  <si>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</si>
  <si>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</si>
  <si>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</si>
  <si>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</si>
  <si>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</si>
  <si>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</si>
  <si>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</si>
  <si>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</si>
  <si>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</si>
  <si>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</si>
  <si>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</si>
  <si>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</si>
  <si>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</si>
  <si>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</si>
  <si>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</si>
  <si>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</si>
  <si>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</si>
  <si>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</si>
  <si>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</si>
  <si>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</si>
  <si>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</si>
  <si>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</si>
  <si>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</si>
  <si>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</si>
  <si>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</si>
  <si>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</si>
  <si>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</si>
  <si>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</si>
  <si>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</si>
  <si>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</si>
  <si>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</si>
  <si>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</si>
  <si>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</si>
  <si>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</si>
  <si>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</si>
  <si>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</si>
  <si>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</si>
  <si>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</si>
  <si>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</si>
  <si>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</si>
  <si>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</si>
  <si>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</si>
  <si>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</si>
  <si>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</si>
  <si>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</si>
  <si>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</si>
  <si>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</si>
  <si>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</si>
  <si>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</si>
  <si>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</si>
  <si>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</si>
  <si>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</si>
  <si>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</si>
  <si>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</si>
  <si>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</si>
  <si>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</si>
  <si>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</si>
  <si>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</si>
  <si>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</si>
  <si>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</si>
  <si>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
一般会計に依存をしている現状がある。⑤経費回収率と併せて経営改善を図る必要がある。
④企業債残高対事業規模比率
年々減少している。整備はほぼ完了しており、整備のための投資額は減少傾向になる。維持管理の時代に突入すると思われるため、維持管理費の確保が急務である。
⑤経費回収率
過去五年をみると以前よりは改善されているが、使用料で回収すべき経費が賄えていない状態である。適正な収入の確保や更なる汚水処理費等の削減及び有収率の向上が必要である。
⑧水洗化率
徐々に増加傾向に推移はしているものの、類似団体や全国平均からするとやや少ない。引き続き、接続の推進を進めていく。</t>
    <rPh sb="1" eb="4">
      <t>シュウエキテキ</t>
    </rPh>
    <rPh sb="4" eb="6">
      <t>シュウシ</t>
    </rPh>
    <rPh sb="6" eb="8">
      <t>ヒリツ</t>
    </rPh>
    <rPh sb="34" eb="35">
      <t>アワ</t>
    </rPh>
    <rPh sb="37" eb="39">
      <t>ケイエイ</t>
    </rPh>
    <rPh sb="39" eb="41">
      <t>カイゼン</t>
    </rPh>
    <rPh sb="42" eb="43">
      <t>ハカ</t>
    </rPh>
    <rPh sb="44" eb="46">
      <t>ヒツヨウ</t>
    </rPh>
    <rPh sb="53" eb="55">
      <t>キギョウ</t>
    </rPh>
    <rPh sb="55" eb="56">
      <t>サイ</t>
    </rPh>
    <rPh sb="56" eb="58">
      <t>ザンダカ</t>
    </rPh>
    <rPh sb="58" eb="59">
      <t>タイ</t>
    </rPh>
    <rPh sb="59" eb="61">
      <t>ジギョウ</t>
    </rPh>
    <rPh sb="61" eb="63">
      <t>キボ</t>
    </rPh>
    <rPh sb="63" eb="65">
      <t>ヒリツ</t>
    </rPh>
    <rPh sb="201" eb="203">
      <t>カクホ</t>
    </rPh>
    <rPh sb="204" eb="205">
      <t>サラ</t>
    </rPh>
    <rPh sb="234" eb="237">
      <t>スイセンカ</t>
    </rPh>
    <rPh sb="237" eb="238">
      <t>リツ</t>
    </rPh>
    <rPh sb="239" eb="241">
      <t>ジョジョ</t>
    </rPh>
    <rPh sb="242" eb="244">
      <t>ゾウカ</t>
    </rPh>
    <rPh sb="244" eb="246">
      <t>ケイコウ</t>
    </rPh>
    <rPh sb="247" eb="249">
      <t>スイイ</t>
    </rPh>
    <rPh sb="258" eb="260">
      <t>ルイジ</t>
    </rPh>
    <rPh sb="260" eb="262">
      <t>ダンタイ</t>
    </rPh>
    <rPh sb="263" eb="265">
      <t>ゼンコク</t>
    </rPh>
    <rPh sb="265" eb="267">
      <t>ヘイキン</t>
    </rPh>
    <rPh sb="274" eb="275">
      <t>スク</t>
    </rPh>
    <rPh sb="278" eb="279">
      <t>ヒ</t>
    </rPh>
    <rPh sb="280" eb="281">
      <t>ツヅ</t>
    </rPh>
    <rPh sb="283" eb="285">
      <t>セツゾク</t>
    </rPh>
    <rPh sb="286" eb="288">
      <t>スイシン</t>
    </rPh>
    <rPh sb="289" eb="290">
      <t>スス</t>
    </rPh>
    <phoneticPr fontId="4"/>
  </si>
  <si>
    <t>　今後は施設の老朽化や修繕が増えるため、耐用年数を考慮した施設の計画的な修繕や更新を実施していくことが必要である。</t>
    <phoneticPr fontId="4"/>
  </si>
  <si>
    <t>　人口減少傾向の中、将来的に処理人口が飛躍的に増加することは期待できず、使用料の大幅な増加は見込めない状況にある。料金収入の確保のため水洗化率の向上を図ることが必要であり、策定済みの経営戦略に基づき、経営改善を図っていく必要がある。また、令和５年度より公営企業会計に移行する予定であり、資産状況や経営状況を的確に把握していく。</t>
    <rPh sb="110" eb="112">
      <t>ヒツヨウ</t>
    </rPh>
    <rPh sb="126" eb="128">
      <t>コウエイ</t>
    </rPh>
    <rPh sb="137" eb="13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</si>
</sst>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5C-4B5D-92D3-6166B9D5BE9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6A5C-4B5D-92D3-6166B9D5BE9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56.9</c:v>
                </c:pt>
                <c:pt idx="1">
                  <c:v>56.54</c:v>
                </c:pt>
                <c:pt idx="2">
                  <c:v>56.81</c:v>
                </c:pt>
                <c:pt idx="3">
                  <c:v>53.87</c:v>
                </c:pt>
                <c:pt idx="4">
                  <c:v>55.03</c:v>
                </c:pt>
              </c:numCache>
            </c:numRef>
          </c:val>
          <c:extLst>
            <c:ext xmlns:c16="http://schemas.microsoft.com/office/drawing/2014/chart" uri="{C3380CC4-5D6E-409C-BE32-E72D297353CC}">
              <c16:uniqueId val="{00000000-E6A8-47BC-98F8-21C0D0E3E78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E6A8-47BC-98F8-21C0D0E3E78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86</c:v>
                </c:pt>
                <c:pt idx="1">
                  <c:v>83.77</c:v>
                </c:pt>
                <c:pt idx="2">
                  <c:v>86.75</c:v>
                </c:pt>
                <c:pt idx="3">
                  <c:v>83.78</c:v>
                </c:pt>
                <c:pt idx="4">
                  <c:v>86.28</c:v>
                </c:pt>
              </c:numCache>
            </c:numRef>
          </c:val>
          <c:extLst>
            <c:ext xmlns:c16="http://schemas.microsoft.com/office/drawing/2014/chart" uri="{C3380CC4-5D6E-409C-BE32-E72D297353CC}">
              <c16:uniqueId val="{00000000-4492-4E9A-851B-A9861E604BC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4492-4E9A-851B-A9861E604BC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55.38</c:v>
                </c:pt>
                <c:pt idx="1">
                  <c:v>51.76</c:v>
                </c:pt>
                <c:pt idx="2">
                  <c:v>51.27</c:v>
                </c:pt>
                <c:pt idx="3">
                  <c:v>58.48</c:v>
                </c:pt>
                <c:pt idx="4">
                  <c:v>58.2</c:v>
                </c:pt>
              </c:numCache>
            </c:numRef>
          </c:val>
          <c:extLst>
            <c:ext xmlns:c16="http://schemas.microsoft.com/office/drawing/2014/chart" uri="{C3380CC4-5D6E-409C-BE32-E72D297353CC}">
              <c16:uniqueId val="{00000000-1A73-4528-BBF2-7B40F72F7BE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73-4528-BBF2-7B40F72F7BE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F2C-4A39-90FE-90434A75F95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F2C-4A39-90FE-90434A75F95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07-4970-89BD-AC0AC85444F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07-4970-89BD-AC0AC85444F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F5-4051-9BDD-715C3CBB0D4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F5-4051-9BDD-715C3CBB0D4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C2-45ED-80D1-852174846F8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C2-45ED-80D1-852174846F8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1338.41</c:v>
                </c:pt>
                <c:pt idx="1">
                  <c:v>1139.3800000000001</c:v>
                </c:pt>
                <c:pt idx="2">
                  <c:v>756.02</c:v>
                </c:pt>
                <c:pt idx="3">
                  <c:v>637.63</c:v>
                </c:pt>
                <c:pt idx="4">
                  <c:v>418.87</c:v>
                </c:pt>
              </c:numCache>
            </c:numRef>
          </c:val>
          <c:extLst>
            <c:ext xmlns:c16="http://schemas.microsoft.com/office/drawing/2014/chart" uri="{C3380CC4-5D6E-409C-BE32-E72D297353CC}">
              <c16:uniqueId val="{00000000-6257-4AC9-BA79-6E2CA084398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6257-4AC9-BA79-6E2CA084398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37.83</c:v>
                </c:pt>
                <c:pt idx="1">
                  <c:v>37.51</c:v>
                </c:pt>
                <c:pt idx="2">
                  <c:v>38.04</c:v>
                </c:pt>
                <c:pt idx="3">
                  <c:v>49.6</c:v>
                </c:pt>
                <c:pt idx="4">
                  <c:v>58</c:v>
                </c:pt>
              </c:numCache>
            </c:numRef>
          </c:val>
          <c:extLst>
            <c:ext xmlns:c16="http://schemas.microsoft.com/office/drawing/2014/chart" uri="{C3380CC4-5D6E-409C-BE32-E72D297353CC}">
              <c16:uniqueId val="{00000000-F134-45F1-A9EB-F6B244D6D4A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F134-45F1-A9EB-F6B244D6D4A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386.36</c:v>
                </c:pt>
                <c:pt idx="1">
                  <c:v>388.98</c:v>
                </c:pt>
                <c:pt idx="2">
                  <c:v>383.98</c:v>
                </c:pt>
                <c:pt idx="3">
                  <c:v>306.06</c:v>
                </c:pt>
                <c:pt idx="4">
                  <c:v>267.39</c:v>
                </c:pt>
              </c:numCache>
            </c:numRef>
          </c:val>
          <c:extLst>
            <c:ext xmlns:c16="http://schemas.microsoft.com/office/drawing/2014/chart" uri="{C3380CC4-5D6E-409C-BE32-E72D297353CC}">
              <c16:uniqueId val="{00000000-701A-4AD9-A0D5-393DB3F4C97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701A-4AD9-A0D5-393DB3F4C97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6" sqref="B6:AC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塙町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農業集落排水</v>
      </c>
      <c r="Q8" s="49"/>
      <c r="R8" s="49"/>
      <c r="S8" s="49"/>
      <c r="T8" s="49"/>
      <c r="U8" s="49"/>
      <c r="V8" s="49"/>
      <c r="W8" s="49" t="str">
        <f>データ!L6</f>
        <v>F2</v>
      </c>
      <c r="X8" s="49"/>
      <c r="Y8" s="49"/>
      <c r="Z8" s="49"/>
      <c r="AA8" s="49"/>
      <c r="AB8" s="49"/>
      <c r="AC8" s="49"/>
      <c r="AD8" s="50" t="str">
        <f>データ!$M$6</f>
        <v>非設置</v>
      </c>
      <c r="AE8" s="50"/>
      <c r="AF8" s="50"/>
      <c r="AG8" s="50"/>
      <c r="AH8" s="50"/>
      <c r="AI8" s="50"/>
      <c r="AJ8" s="50"/>
      <c r="AK8" s="3"/>
      <c r="AL8" s="51">
        <f>データ!S6</f>
        <v>8611</v>
      </c>
      <c r="AM8" s="51"/>
      <c r="AN8" s="51"/>
      <c r="AO8" s="51"/>
      <c r="AP8" s="51"/>
      <c r="AQ8" s="51"/>
      <c r="AR8" s="51"/>
      <c r="AS8" s="51"/>
      <c r="AT8" s="46">
        <f>データ!T6</f>
        <v>211.41</v>
      </c>
      <c r="AU8" s="46"/>
      <c r="AV8" s="46"/>
      <c r="AW8" s="46"/>
      <c r="AX8" s="46"/>
      <c r="AY8" s="46"/>
      <c r="AZ8" s="46"/>
      <c r="BA8" s="46"/>
      <c r="BB8" s="46">
        <f>データ!U6</f>
        <v>40.729999999999997</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29.49</v>
      </c>
      <c r="Q10" s="46"/>
      <c r="R10" s="46"/>
      <c r="S10" s="46"/>
      <c r="T10" s="46"/>
      <c r="U10" s="46"/>
      <c r="V10" s="46"/>
      <c r="W10" s="46">
        <f>データ!Q6</f>
        <v>90</v>
      </c>
      <c r="X10" s="46"/>
      <c r="Y10" s="46"/>
      <c r="Z10" s="46"/>
      <c r="AA10" s="46"/>
      <c r="AB10" s="46"/>
      <c r="AC10" s="46"/>
      <c r="AD10" s="51">
        <f>データ!R6</f>
        <v>3080</v>
      </c>
      <c r="AE10" s="51"/>
      <c r="AF10" s="51"/>
      <c r="AG10" s="51"/>
      <c r="AH10" s="51"/>
      <c r="AI10" s="51"/>
      <c r="AJ10" s="51"/>
      <c r="AK10" s="2"/>
      <c r="AL10" s="51">
        <f>データ!V6</f>
        <v>2521</v>
      </c>
      <c r="AM10" s="51"/>
      <c r="AN10" s="51"/>
      <c r="AO10" s="51"/>
      <c r="AP10" s="51"/>
      <c r="AQ10" s="51"/>
      <c r="AR10" s="51"/>
      <c r="AS10" s="51"/>
      <c r="AT10" s="46">
        <f>データ!W6</f>
        <v>2.12</v>
      </c>
      <c r="AU10" s="46"/>
      <c r="AV10" s="46"/>
      <c r="AW10" s="46"/>
      <c r="AX10" s="46"/>
      <c r="AY10" s="46"/>
      <c r="AZ10" s="46"/>
      <c r="BA10" s="46"/>
      <c r="BB10" s="46">
        <f>データ!X6</f>
        <v>1189.1500000000001</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45</v>
      </c>
      <c r="N86" s="26" t="s">
        <v>45</v>
      </c>
      <c r="O86" s="26" t="str">
        <f>データ!EO6</f>
        <v>【0.02】</v>
      </c>
    </row>
  </sheetData>
  <sheetProtection algorithmName="SHA-512" hashValue="0nsSlp6ONd74eOKjXescuCq6YUdyCP4vGR2yTAEJClxLMeAMW6gAWyxOS9vGhSyCs50oeNQtXtFmlX+IN1og4Q==" saltValue="dqJyx4btuW09Si8jHSHbi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2019</v>
      </c>
      <c r="C6" s="33">
        <f t="shared" ref="C6:X6" si="3">C7</f>
        <v>74837</v>
      </c>
      <c r="D6" s="33">
        <f t="shared" si="3"/>
        <v>47</v>
      </c>
      <c r="E6" s="33">
        <f t="shared" si="3"/>
        <v>17</v>
      </c>
      <c r="F6" s="33">
        <f t="shared" si="3"/>
        <v>5</v>
      </c>
      <c r="G6" s="33">
        <f t="shared" si="3"/>
        <v>0</v>
      </c>
      <c r="H6" s="33" t="str">
        <f t="shared" si="3"/>
        <v>福島県　塙町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29.49</v>
      </c>
      <c r="Q6" s="34">
        <f t="shared" si="3"/>
        <v>90</v>
      </c>
      <c r="R6" s="34">
        <f t="shared" si="3"/>
        <v>3080</v>
      </c>
      <c r="S6" s="34">
        <f t="shared" si="3"/>
        <v>8611</v>
      </c>
      <c r="T6" s="34">
        <f t="shared" si="3"/>
        <v>211.41</v>
      </c>
      <c r="U6" s="34">
        <f t="shared" si="3"/>
        <v>40.729999999999997</v>
      </c>
      <c r="V6" s="34">
        <f t="shared" si="3"/>
        <v>2521</v>
      </c>
      <c r="W6" s="34">
        <f t="shared" si="3"/>
        <v>2.12</v>
      </c>
      <c r="X6" s="34">
        <f t="shared" si="3"/>
        <v>1189.1500000000001</v>
      </c>
      <c r="Y6" s="35">
        <f>IF(Y7="",NA(),Y7)</f>
        <v>55.38</v>
      </c>
      <c r="Z6" s="35">
        <f t="shared" ref="Z6:AH6" si="4">IF(Z7="",NA(),Z7)</f>
        <v>51.76</v>
      </c>
      <c r="AA6" s="35">
        <f t="shared" si="4"/>
        <v>51.27</v>
      </c>
      <c r="AB6" s="35">
        <f t="shared" si="4"/>
        <v>58.48</v>
      </c>
      <c r="AC6" s="35">
        <f t="shared" si="4"/>
        <v>58.2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1338.41</v>
      </c>
      <c r="BG6" s="35">
        <f t="shared" ref="BG6:BO6" si="7">IF(BG7="",NA(),BG7)</f>
        <v>1139.3800000000001</v>
      </c>
      <c r="BH6" s="35">
        <f t="shared" si="7"/>
        <v>756.02</v>
      </c>
      <c r="BI6" s="35">
        <f t="shared" si="7"/>
        <v>637.63</v>
      </c>
      <c r="BJ6" s="35">
        <f t="shared" si="7"/>
        <v>418.87</v>
      </c>
      <c r="BK6" s="35">
        <f t="shared" si="7"/>
        <v>1081.8</v>
      </c>
      <c r="BL6" s="35">
        <f t="shared" si="7"/>
        <v>974.93</v>
      </c>
      <c r="BM6" s="35">
        <f t="shared" si="7"/>
        <v>855.8</v>
      </c>
      <c r="BN6" s="35">
        <f t="shared" si="7"/>
        <v>789.46</v>
      </c>
      <c r="BO6" s="35">
        <f t="shared" si="7"/>
        <v>826.83</v>
      </c>
      <c r="BP6" s="34" t="str">
        <f>IF(BP7="","",IF(BP7="-","【-】","【"&amp;SUBSTITUTE(TEXT(BP7,"#,##0.00"),"-","△")&amp;"】"))</f>
        <v>【765.47】</v>
      </c>
      <c r="BQ6" s="35">
        <f>IF(BQ7="",NA(),BQ7)</f>
        <v>37.83</v>
      </c>
      <c r="BR6" s="35">
        <f t="shared" ref="BR6:BZ6" si="8">IF(BR7="",NA(),BR7)</f>
        <v>37.51</v>
      </c>
      <c r="BS6" s="35">
        <f t="shared" si="8"/>
        <v>38.04</v>
      </c>
      <c r="BT6" s="35">
        <f t="shared" si="8"/>
        <v>49.6</v>
      </c>
      <c r="BU6" s="35">
        <f t="shared" si="8"/>
        <v>58</v>
      </c>
      <c r="BV6" s="35">
        <f t="shared" si="8"/>
        <v>52.19</v>
      </c>
      <c r="BW6" s="35">
        <f t="shared" si="8"/>
        <v>55.32</v>
      </c>
      <c r="BX6" s="35">
        <f t="shared" si="8"/>
        <v>59.8</v>
      </c>
      <c r="BY6" s="35">
        <f t="shared" si="8"/>
        <v>57.77</v>
      </c>
      <c r="BZ6" s="35">
        <f t="shared" si="8"/>
        <v>57.31</v>
      </c>
      <c r="CA6" s="34" t="str">
        <f>IF(CA7="","",IF(CA7="-","【-】","【"&amp;SUBSTITUTE(TEXT(CA7,"#,##0.00"),"-","△")&amp;"】"))</f>
        <v>【59.59】</v>
      </c>
      <c r="CB6" s="35">
        <f>IF(CB7="",NA(),CB7)</f>
        <v>386.36</v>
      </c>
      <c r="CC6" s="35">
        <f t="shared" ref="CC6:CK6" si="9">IF(CC7="",NA(),CC7)</f>
        <v>388.98</v>
      </c>
      <c r="CD6" s="35">
        <f t="shared" si="9"/>
        <v>383.98</v>
      </c>
      <c r="CE6" s="35">
        <f t="shared" si="9"/>
        <v>306.06</v>
      </c>
      <c r="CF6" s="35">
        <f t="shared" si="9"/>
        <v>267.39</v>
      </c>
      <c r="CG6" s="35">
        <f t="shared" si="9"/>
        <v>296.14</v>
      </c>
      <c r="CH6" s="35">
        <f t="shared" si="9"/>
        <v>283.17</v>
      </c>
      <c r="CI6" s="35">
        <f t="shared" si="9"/>
        <v>263.76</v>
      </c>
      <c r="CJ6" s="35">
        <f t="shared" si="9"/>
        <v>274.35000000000002</v>
      </c>
      <c r="CK6" s="35">
        <f t="shared" si="9"/>
        <v>273.52</v>
      </c>
      <c r="CL6" s="34" t="str">
        <f>IF(CL7="","",IF(CL7="-","【-】","【"&amp;SUBSTITUTE(TEXT(CL7,"#,##0.00"),"-","△")&amp;"】"))</f>
        <v>【257.86】</v>
      </c>
      <c r="CM6" s="35">
        <f>IF(CM7="",NA(),CM7)</f>
        <v>56.9</v>
      </c>
      <c r="CN6" s="35">
        <f t="shared" ref="CN6:CV6" si="10">IF(CN7="",NA(),CN7)</f>
        <v>56.54</v>
      </c>
      <c r="CO6" s="35">
        <f t="shared" si="10"/>
        <v>56.81</v>
      </c>
      <c r="CP6" s="35">
        <f t="shared" si="10"/>
        <v>53.87</v>
      </c>
      <c r="CQ6" s="35">
        <f t="shared" si="10"/>
        <v>55.03</v>
      </c>
      <c r="CR6" s="35">
        <f t="shared" si="10"/>
        <v>52.31</v>
      </c>
      <c r="CS6" s="35">
        <f t="shared" si="10"/>
        <v>60.65</v>
      </c>
      <c r="CT6" s="35">
        <f t="shared" si="10"/>
        <v>51.75</v>
      </c>
      <c r="CU6" s="35">
        <f t="shared" si="10"/>
        <v>50.68</v>
      </c>
      <c r="CV6" s="35">
        <f t="shared" si="10"/>
        <v>50.14</v>
      </c>
      <c r="CW6" s="34" t="str">
        <f>IF(CW7="","",IF(CW7="-","【-】","【"&amp;SUBSTITUTE(TEXT(CW7,"#,##0.00"),"-","△")&amp;"】"))</f>
        <v>【51.30】</v>
      </c>
      <c r="CX6" s="35">
        <f>IF(CX7="",NA(),CX7)</f>
        <v>86</v>
      </c>
      <c r="CY6" s="35">
        <f t="shared" ref="CY6:DG6" si="11">IF(CY7="",NA(),CY7)</f>
        <v>83.77</v>
      </c>
      <c r="CZ6" s="35">
        <f t="shared" si="11"/>
        <v>86.75</v>
      </c>
      <c r="DA6" s="35">
        <f t="shared" si="11"/>
        <v>83.78</v>
      </c>
      <c r="DB6" s="35">
        <f t="shared" si="11"/>
        <v>86.28</v>
      </c>
      <c r="DC6" s="35">
        <f t="shared" si="11"/>
        <v>84.32</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0.01</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74837</v>
      </c>
      <c r="D7" s="37">
        <v>47</v>
      </c>
      <c r="E7" s="37">
        <v>17</v>
      </c>
      <c r="F7" s="37">
        <v>5</v>
      </c>
      <c r="G7" s="37">
        <v>0</v>
      </c>
      <c r="H7" s="37" t="s">
        <v>99</v>
      </c>
      <c r="I7" s="37" t="s">
        <v>100</v>
      </c>
      <c r="J7" s="37" t="s">
        <v>101</v>
      </c>
      <c r="K7" s="37" t="s">
        <v>102</v>
      </c>
      <c r="L7" s="37" t="s">
        <v>103</v>
      </c>
      <c r="M7" s="37" t="s">
        <v>104</v>
      </c>
      <c r="N7" s="38" t="s">
        <v>105</v>
      </c>
      <c r="O7" s="38" t="s">
        <v>106</v>
      </c>
      <c r="P7" s="38">
        <v>29.49</v>
      </c>
      <c r="Q7" s="38">
        <v>90</v>
      </c>
      <c r="R7" s="38">
        <v>3080</v>
      </c>
      <c r="S7" s="38">
        <v>8611</v>
      </c>
      <c r="T7" s="38">
        <v>211.41</v>
      </c>
      <c r="U7" s="38">
        <v>40.729999999999997</v>
      </c>
      <c r="V7" s="38">
        <v>2521</v>
      </c>
      <c r="W7" s="38">
        <v>2.12</v>
      </c>
      <c r="X7" s="38">
        <v>1189.1500000000001</v>
      </c>
      <c r="Y7" s="38">
        <v>55.38</v>
      </c>
      <c r="Z7" s="38">
        <v>51.76</v>
      </c>
      <c r="AA7" s="38">
        <v>51.27</v>
      </c>
      <c r="AB7" s="38">
        <v>58.48</v>
      </c>
      <c r="AC7" s="38">
        <v>58.2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1338.41</v>
      </c>
      <c r="BG7" s="38">
        <v>1139.3800000000001</v>
      </c>
      <c r="BH7" s="38">
        <v>756.02</v>
      </c>
      <c r="BI7" s="38">
        <v>637.63</v>
      </c>
      <c r="BJ7" s="38">
        <v>418.87</v>
      </c>
      <c r="BK7" s="38">
        <v>1081.8</v>
      </c>
      <c r="BL7" s="38">
        <v>974.93</v>
      </c>
      <c r="BM7" s="38">
        <v>855.8</v>
      </c>
      <c r="BN7" s="38">
        <v>789.46</v>
      </c>
      <c r="BO7" s="38">
        <v>826.83</v>
      </c>
      <c r="BP7" s="38">
        <v>765.47</v>
      </c>
      <c r="BQ7" s="38">
        <v>37.83</v>
      </c>
      <c r="BR7" s="38">
        <v>37.51</v>
      </c>
      <c r="BS7" s="38">
        <v>38.04</v>
      </c>
      <c r="BT7" s="38">
        <v>49.6</v>
      </c>
      <c r="BU7" s="38">
        <v>58</v>
      </c>
      <c r="BV7" s="38">
        <v>52.19</v>
      </c>
      <c r="BW7" s="38">
        <v>55.32</v>
      </c>
      <c r="BX7" s="38">
        <v>59.8</v>
      </c>
      <c r="BY7" s="38">
        <v>57.77</v>
      </c>
      <c r="BZ7" s="38">
        <v>57.31</v>
      </c>
      <c r="CA7" s="38">
        <v>59.59</v>
      </c>
      <c r="CB7" s="38">
        <v>386.36</v>
      </c>
      <c r="CC7" s="38">
        <v>388.98</v>
      </c>
      <c r="CD7" s="38">
        <v>383.98</v>
      </c>
      <c r="CE7" s="38">
        <v>306.06</v>
      </c>
      <c r="CF7" s="38">
        <v>267.39</v>
      </c>
      <c r="CG7" s="38">
        <v>296.14</v>
      </c>
      <c r="CH7" s="38">
        <v>283.17</v>
      </c>
      <c r="CI7" s="38">
        <v>263.76</v>
      </c>
      <c r="CJ7" s="38">
        <v>274.35000000000002</v>
      </c>
      <c r="CK7" s="38">
        <v>273.52</v>
      </c>
      <c r="CL7" s="38">
        <v>257.86</v>
      </c>
      <c r="CM7" s="38">
        <v>56.9</v>
      </c>
      <c r="CN7" s="38">
        <v>56.54</v>
      </c>
      <c r="CO7" s="38">
        <v>56.81</v>
      </c>
      <c r="CP7" s="38">
        <v>53.87</v>
      </c>
      <c r="CQ7" s="38">
        <v>55.03</v>
      </c>
      <c r="CR7" s="38">
        <v>52.31</v>
      </c>
      <c r="CS7" s="38">
        <v>60.65</v>
      </c>
      <c r="CT7" s="38">
        <v>51.75</v>
      </c>
      <c r="CU7" s="38">
        <v>50.68</v>
      </c>
      <c r="CV7" s="38">
        <v>50.14</v>
      </c>
      <c r="CW7" s="38">
        <v>51.3</v>
      </c>
      <c r="CX7" s="38">
        <v>86</v>
      </c>
      <c r="CY7" s="38">
        <v>83.77</v>
      </c>
      <c r="CZ7" s="38">
        <v>86.75</v>
      </c>
      <c r="DA7" s="38">
        <v>83.78</v>
      </c>
      <c r="DB7" s="38">
        <v>86.28</v>
      </c>
      <c r="DC7" s="38">
        <v>84.32</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0.01</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112</v>
      </c>
    </row>
    <row r="12" spans="1:145" x14ac:dyDescent="0.15">
      <c r="B12">
        <v>1</v>
      </c>
      <c r="C12">
        <v>1</v>
      </c>
      <c r="D12">
        <v>1</v>
      </c>
      <c r="E12">
        <v>1</v>
      </c>
      <c r="F12">
        <v>1</v>
      </c>
      <c r="G12" t="s">
        <v>113</v>
      </c>
    </row>
    <row r="13" spans="1:145" x14ac:dyDescent="0.15">
      <c r="B13" t="s">
        <v>114</v>
      </c>
      <c r="C13" t="s">
        <v>115</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HANAWA31018</cp:lastModifiedBy>
  <cp:lastPrinted>2021-01-27T03:04:51Z</cp:lastPrinted>
  <dcterms:created xsi:type="dcterms:W3CDTF">2020-12-04T03:01:12Z</dcterms:created>
  <dcterms:modified xsi:type="dcterms:W3CDTF">2021-01-29T08:33:32Z</dcterms:modified>
  <cp:category/>
</cp:coreProperties>
</file>