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分析表\R2（R1)経営比較分析\提出\"/>
    </mc:Choice>
  </mc:AlternateContent>
  <xr:revisionPtr revIDLastSave="0" documentId="13_ncr:1_{3DB1BD6E-9117-4BB3-8DAD-F53DA28650EA}" xr6:coauthVersionLast="45" xr6:coauthVersionMax="45" xr10:uidLastSave="{00000000-0000-0000-0000-000000000000}"/>
  <workbookProtection workbookAlgorithmName="SHA-512" workbookHashValue="H/0KHqNvHVml40RNw2gsqk1yKAZC1/MQGDHP21IXQLq6bnqdwE/5XXJG5UW97Hg+eTLDe/bYpdcJ50/OtBgeAg==" workbookSaltValue="qzSlnHDiQW4p3esIELPZ0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T10" i="4"/>
  <c r="AL10" i="4"/>
  <c r="W10" i="4"/>
  <c r="I10" i="4"/>
  <c r="BB8" i="4"/>
  <c r="AT8" i="4"/>
  <c r="AL8" i="4"/>
  <c r="W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<sst xmlns="http://schemas.openxmlformats.org/spreadsheetml/2006/main" count="236" uniqueCount="119">
  <si>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</si>
  <si>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</si>
  <si>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</si>
  <si>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</si>
  <si>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</si>
  <si>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</si>
  <si>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</si>
  <si>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</si>
  <si>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</si>
  <si>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</si>
  <si>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</si>
  <si>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</si>
  <si>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</si>
  <si>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</si>
  <si>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</si>
  <si>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</si>
  <si>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</si>
  <si>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</si>
  <si>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</si>
  <si>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</si>
  <si>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</si>
  <si>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</si>
  <si>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</si>
  <si>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</si>
  <si>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</si>
  <si>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</si>
  <si>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</si>
  <si>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</si>
  <si>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</si>
  <si>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</si>
  <si>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</si>
  <si>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</si>
  <si>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</si>
  <si>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</si>
  <si>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</si>
  <si>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</si>
  <si>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</si>
  <si>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</si>
  <si>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</si>
  <si>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</si>
  <si>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</si>
  <si>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</si>
  <si>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</si>
  <si>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</si>
  <si>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</si>
  <si>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</si>
  <si>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</si>
  <si>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</si>
  <si>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</si>
  <si>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</si>
  <si>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</si>
  <si>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</si>
  <si>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</si>
  <si>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</si>
  <si>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</si>
  <si>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</si>
  <si>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</si>
  <si>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</si>
  <si>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</si>
  <si>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</si>
  <si>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</si>
  <si>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</si>
  <si>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</si>
  <si>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</si>
  <si>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</si>
  <si>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</si>
  <si>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</si>
  <si>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</si>
  <si>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</si>
  <si>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</si>
  <si>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</si>
  <si>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</si>
  <si>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</si>
  <si>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</si>
  <si>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</si>
  <si>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</si>
  <si>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</si>
  <si>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</si>
  <si>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</si>
  <si>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</si>
  <si>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</si>
  <si>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</si>
  <si>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</si>
  <si>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</si>
  <si>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</si>
  <si>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</si>
  <si>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</si>
  <si>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</si>
  <si>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</si>
  <si>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</si>
  <si>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</si>
  <si>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</si>
  <si>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</si>
  <si>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</si>
  <si>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</si>
  <si>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</si>
  <si>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</si>
  <si>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</si>
  <si>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</si>
  <si>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</si>
  <si>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</si>
  <si>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</si>
  <si>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</si>
  <si>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</si>
  <si>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</si>
  <si>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</si>
  <si>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</si>
  <si>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</si>
  <si>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</si>
  <si>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</si>
  <si>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</si>
  <si>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</si>
  <si>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</si>
  <si>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</si>
  <si>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</si>
  <si>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</si>
  <si>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今後は施設の老朽化や修繕が増えるため、耐用年数を考慮した施設の計画的な修繕や更新を実施していくことが必要である。</t>
    <phoneticPr fontId="4"/>
  </si>
  <si>
    <t>①収益的収支比率
一般会計に依存をしている現状がある。⑤経費回収率と併せて経営改善を図る必要がある。
④企業債残高対事業規模比率
年々減少している。整備はほぼ完了しており、整備のための投資額は減少傾向になる。維持管理の時代に突入すると思われるため、維持管理費の確保が急務である。
⑤経費回収率
過去五年をみると以前よりは改善されているが、類似団体や全国平均と比べるとかなり低いため、使用料で回収すべき経費が賄えていない状態である。適正な収入の確保や更なる汚水処理費等の削減及び有収率の向上が必要である。
⑧水洗化率
徐々に増加傾向に推移はしているものの、類似団体や全国平均からするとやや少ない。引き続き、接続の推進を進めていく。</t>
    <rPh sb="1" eb="4">
      <t>シュウエキテキ</t>
    </rPh>
    <rPh sb="4" eb="6">
      <t>シュウシ</t>
    </rPh>
    <rPh sb="6" eb="8">
      <t>ヒリツ</t>
    </rPh>
    <rPh sb="34" eb="35">
      <t>アワ</t>
    </rPh>
    <rPh sb="37" eb="39">
      <t>ケイエイ</t>
    </rPh>
    <rPh sb="39" eb="41">
      <t>カイゼン</t>
    </rPh>
    <rPh sb="42" eb="43">
      <t>ハカ</t>
    </rPh>
    <rPh sb="44" eb="46">
      <t>ヒツヨウ</t>
    </rPh>
    <rPh sb="53" eb="55">
      <t>キギョウ</t>
    </rPh>
    <rPh sb="55" eb="56">
      <t>サイ</t>
    </rPh>
    <rPh sb="56" eb="58">
      <t>ザンダカ</t>
    </rPh>
    <rPh sb="58" eb="59">
      <t>タイ</t>
    </rPh>
    <rPh sb="59" eb="61">
      <t>ジギョウ</t>
    </rPh>
    <rPh sb="61" eb="63">
      <t>キボ</t>
    </rPh>
    <rPh sb="63" eb="65">
      <t>ヒリツ</t>
    </rPh>
    <rPh sb="188" eb="189">
      <t>ヒク</t>
    </rPh>
    <rPh sb="223" eb="225">
      <t>カクホ</t>
    </rPh>
    <rPh sb="226" eb="227">
      <t>サラ</t>
    </rPh>
    <rPh sb="256" eb="259">
      <t>スイセンカ</t>
    </rPh>
    <rPh sb="259" eb="260">
      <t>リツ</t>
    </rPh>
    <rPh sb="261" eb="263">
      <t>ジョジョ</t>
    </rPh>
    <rPh sb="264" eb="266">
      <t>ゾウカ</t>
    </rPh>
    <rPh sb="266" eb="268">
      <t>ケイコウ</t>
    </rPh>
    <rPh sb="269" eb="271">
      <t>スイイ</t>
    </rPh>
    <rPh sb="280" eb="282">
      <t>ルイジ</t>
    </rPh>
    <rPh sb="282" eb="284">
      <t>ダンタイ</t>
    </rPh>
    <rPh sb="285" eb="287">
      <t>ゼンコク</t>
    </rPh>
    <rPh sb="287" eb="289">
      <t>ヘイキン</t>
    </rPh>
    <rPh sb="296" eb="297">
      <t>スク</t>
    </rPh>
    <rPh sb="300" eb="301">
      <t>ヒ</t>
    </rPh>
    <rPh sb="302" eb="303">
      <t>ツヅ</t>
    </rPh>
    <rPh sb="305" eb="307">
      <t>セツゾク</t>
    </rPh>
    <rPh sb="308" eb="310">
      <t>スイシン</t>
    </rPh>
    <rPh sb="311" eb="312">
      <t>スス</t>
    </rPh>
    <phoneticPr fontId="4"/>
  </si>
  <si>
    <t>　人口減少傾向の中、将来的に処理人口が飛躍的に増加することは期待できず、使用料の大幅な増加は見込めない状況にある。料金収入の確保のため水洗化率の向上を図ることが必要であり、策定済みの経営戦略に基づき、経営改善を図っていく必要がある。また、令和５年度より公営企業会計に移行する予定であり、資産状況や経営状況を的確に把握していく。</t>
    <rPh sb="110" eb="112">
      <t>ヒツヨウ</t>
    </rPh>
    <rPh sb="126" eb="128">
      <t>コウエイ</t>
    </rPh>
    <rPh sb="128" eb="130">
      <t>キギョウ</t>
    </rPh>
    <rPh sb="137" eb="13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</si>
</sst>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EE-435A-91AB-ADF6753691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0.09</c:v>
                </c:pt>
                <c:pt idx="3">
                  <c:v>0.13</c:v>
                </c:pt>
                <c:pt idx="4">
                  <c:v>0.36</c:v>
                </c:pt>
              </c:numCache>
            </c:numRef>
          </c:val>
          <c:smooth val="0"/>
          <c:extLst>
            <c:ext xmlns:c16="http://schemas.microsoft.com/office/drawing/2014/chart" uri="{C3380CC4-5D6E-409C-BE32-E72D297353CC}">
              <c16:uniqueId val="{00000001-C1EE-435A-91AB-ADF6753691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49.88</c:v>
                </c:pt>
                <c:pt idx="1">
                  <c:v>50.29</c:v>
                </c:pt>
                <c:pt idx="2">
                  <c:v>51.85</c:v>
                </c:pt>
                <c:pt idx="3">
                  <c:v>51.03</c:v>
                </c:pt>
                <c:pt idx="4">
                  <c:v>53.83</c:v>
                </c:pt>
              </c:numCache>
            </c:numRef>
          </c:val>
          <c:extLst>
            <c:ext xmlns:c16="http://schemas.microsoft.com/office/drawing/2014/chart" uri="{C3380CC4-5D6E-409C-BE32-E72D297353CC}">
              <c16:uniqueId val="{00000000-DE53-4ADE-BCCA-A8FBAA34B2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43.36</c:v>
                </c:pt>
                <c:pt idx="3">
                  <c:v>42.56</c:v>
                </c:pt>
                <c:pt idx="4">
                  <c:v>42.47</c:v>
                </c:pt>
              </c:numCache>
            </c:numRef>
          </c:val>
          <c:smooth val="0"/>
          <c:extLst>
            <c:ext xmlns:c16="http://schemas.microsoft.com/office/drawing/2014/chart" uri="{C3380CC4-5D6E-409C-BE32-E72D297353CC}">
              <c16:uniqueId val="{00000001-DE53-4ADE-BCCA-A8FBAA34B2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71.78</c:v>
                </c:pt>
                <c:pt idx="1">
                  <c:v>73.010000000000005</c:v>
                </c:pt>
                <c:pt idx="2">
                  <c:v>74.81</c:v>
                </c:pt>
                <c:pt idx="3">
                  <c:v>73.56</c:v>
                </c:pt>
                <c:pt idx="4">
                  <c:v>73.989999999999995</c:v>
                </c:pt>
              </c:numCache>
            </c:numRef>
          </c:val>
          <c:extLst>
            <c:ext xmlns:c16="http://schemas.microsoft.com/office/drawing/2014/chart" uri="{C3380CC4-5D6E-409C-BE32-E72D297353CC}">
              <c16:uniqueId val="{00000000-9EBC-4B12-8942-790A076B5B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83.06</c:v>
                </c:pt>
                <c:pt idx="3">
                  <c:v>83.32</c:v>
                </c:pt>
                <c:pt idx="4">
                  <c:v>83.75</c:v>
                </c:pt>
              </c:numCache>
            </c:numRef>
          </c:val>
          <c:smooth val="0"/>
          <c:extLst>
            <c:ext xmlns:c16="http://schemas.microsoft.com/office/drawing/2014/chart" uri="{C3380CC4-5D6E-409C-BE32-E72D297353CC}">
              <c16:uniqueId val="{00000001-9EBC-4B12-8942-790A076B5B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100.7</c:v>
                </c:pt>
                <c:pt idx="1">
                  <c:v>99.94</c:v>
                </c:pt>
                <c:pt idx="2">
                  <c:v>104.88</c:v>
                </c:pt>
                <c:pt idx="3">
                  <c:v>101.92</c:v>
                </c:pt>
                <c:pt idx="4">
                  <c:v>100.58</c:v>
                </c:pt>
              </c:numCache>
            </c:numRef>
          </c:val>
          <c:extLst>
            <c:ext xmlns:c16="http://schemas.microsoft.com/office/drawing/2014/chart" uri="{C3380CC4-5D6E-409C-BE32-E72D297353CC}">
              <c16:uniqueId val="{00000000-1035-4FB6-8020-6AFE0132401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35-4FB6-8020-6AFE0132401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3D-4EFE-A35E-26AD509A12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3D-4EFE-A35E-26AD509A12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BC-4AC4-BA10-AF549B3D803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BC-4AC4-BA10-AF549B3D803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83-43DD-BB35-12E6FC1C1E0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83-43DD-BB35-12E6FC1C1E0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9F-4654-A4BF-8CFAF1BE6C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9F-4654-A4BF-8CFAF1BE6C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3186.19</c:v>
                </c:pt>
                <c:pt idx="1">
                  <c:v>2228.8200000000002</c:v>
                </c:pt>
                <c:pt idx="2" formatCode="#,##0.00;&quot;△&quot;#,##0.00">
                  <c:v>0</c:v>
                </c:pt>
                <c:pt idx="3">
                  <c:v>1921.73</c:v>
                </c:pt>
                <c:pt idx="4" formatCode="#,##0.00;&quot;△&quot;#,##0.00">
                  <c:v>0</c:v>
                </c:pt>
              </c:numCache>
            </c:numRef>
          </c:val>
          <c:extLst>
            <c:ext xmlns:c16="http://schemas.microsoft.com/office/drawing/2014/chart" uri="{C3380CC4-5D6E-409C-BE32-E72D297353CC}">
              <c16:uniqueId val="{00000000-84DF-41A1-8AD1-9C686BD2D3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1243.71</c:v>
                </c:pt>
                <c:pt idx="3">
                  <c:v>1194.1500000000001</c:v>
                </c:pt>
                <c:pt idx="4">
                  <c:v>1206.79</c:v>
                </c:pt>
              </c:numCache>
            </c:numRef>
          </c:val>
          <c:smooth val="0"/>
          <c:extLst>
            <c:ext xmlns:c16="http://schemas.microsoft.com/office/drawing/2014/chart" uri="{C3380CC4-5D6E-409C-BE32-E72D297353CC}">
              <c16:uniqueId val="{00000001-84DF-41A1-8AD1-9C686BD2D3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25.05</c:v>
                </c:pt>
                <c:pt idx="1">
                  <c:v>27.16</c:v>
                </c:pt>
                <c:pt idx="2">
                  <c:v>41.44</c:v>
                </c:pt>
                <c:pt idx="3">
                  <c:v>50.2</c:v>
                </c:pt>
                <c:pt idx="4">
                  <c:v>44.71</c:v>
                </c:pt>
              </c:numCache>
            </c:numRef>
          </c:val>
          <c:extLst>
            <c:ext xmlns:c16="http://schemas.microsoft.com/office/drawing/2014/chart" uri="{C3380CC4-5D6E-409C-BE32-E72D297353CC}">
              <c16:uniqueId val="{00000000-8F55-43F9-9F48-F0F0DBE461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74.3</c:v>
                </c:pt>
                <c:pt idx="3">
                  <c:v>72.260000000000005</c:v>
                </c:pt>
                <c:pt idx="4">
                  <c:v>71.84</c:v>
                </c:pt>
              </c:numCache>
            </c:numRef>
          </c:val>
          <c:smooth val="0"/>
          <c:extLst>
            <c:ext xmlns:c16="http://schemas.microsoft.com/office/drawing/2014/chart" uri="{C3380CC4-5D6E-409C-BE32-E72D297353CC}">
              <c16:uniqueId val="{00000001-8F55-43F9-9F48-F0F0DBE461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703.96</c:v>
                </c:pt>
                <c:pt idx="1">
                  <c:v>648.6</c:v>
                </c:pt>
                <c:pt idx="2">
                  <c:v>424.15</c:v>
                </c:pt>
                <c:pt idx="3">
                  <c:v>358.04</c:v>
                </c:pt>
                <c:pt idx="4">
                  <c:v>400.56</c:v>
                </c:pt>
              </c:numCache>
            </c:numRef>
          </c:val>
          <c:extLst>
            <c:ext xmlns:c16="http://schemas.microsoft.com/office/drawing/2014/chart" uri="{C3380CC4-5D6E-409C-BE32-E72D297353CC}">
              <c16:uniqueId val="{00000000-C1F0-49B9-A44E-4F0C330B43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221.81</c:v>
                </c:pt>
                <c:pt idx="3">
                  <c:v>230.02</c:v>
                </c:pt>
                <c:pt idx="4">
                  <c:v>228.47</c:v>
                </c:pt>
              </c:numCache>
            </c:numRef>
          </c:val>
          <c:smooth val="0"/>
          <c:extLst>
            <c:ext xmlns:c16="http://schemas.microsoft.com/office/drawing/2014/chart" uri="{C3380CC4-5D6E-409C-BE32-E72D297353CC}">
              <c16:uniqueId val="{00000001-C1F0-49B9-A44E-4F0C330B43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塙町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8611</v>
      </c>
      <c r="AM8" s="51"/>
      <c r="AN8" s="51"/>
      <c r="AO8" s="51"/>
      <c r="AP8" s="51"/>
      <c r="AQ8" s="51"/>
      <c r="AR8" s="51"/>
      <c r="AS8" s="51"/>
      <c r="AT8" s="46">
        <f>データ!T6</f>
        <v>211.41</v>
      </c>
      <c r="AU8" s="46"/>
      <c r="AV8" s="46"/>
      <c r="AW8" s="46"/>
      <c r="AX8" s="46"/>
      <c r="AY8" s="46"/>
      <c r="AZ8" s="46"/>
      <c r="BA8" s="46"/>
      <c r="BB8" s="46">
        <f>データ!U6</f>
        <v>40.729999999999997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34.32</v>
      </c>
      <c r="Q10" s="46"/>
      <c r="R10" s="46"/>
      <c r="S10" s="46"/>
      <c r="T10" s="46"/>
      <c r="U10" s="46"/>
      <c r="V10" s="46"/>
      <c r="W10" s="46">
        <f>データ!Q6</f>
        <v>89.46</v>
      </c>
      <c r="X10" s="46"/>
      <c r="Y10" s="46"/>
      <c r="Z10" s="46"/>
      <c r="AA10" s="46"/>
      <c r="AB10" s="46"/>
      <c r="AC10" s="46"/>
      <c r="AD10" s="51">
        <f>データ!R6</f>
        <v>3236</v>
      </c>
      <c r="AE10" s="51"/>
      <c r="AF10" s="51"/>
      <c r="AG10" s="51"/>
      <c r="AH10" s="51"/>
      <c r="AI10" s="51"/>
      <c r="AJ10" s="51"/>
      <c r="AK10" s="2"/>
      <c r="AL10" s="51">
        <f>データ!V6</f>
        <v>2934</v>
      </c>
      <c r="AM10" s="51"/>
      <c r="AN10" s="51"/>
      <c r="AO10" s="51"/>
      <c r="AP10" s="51"/>
      <c r="AQ10" s="51"/>
      <c r="AR10" s="51"/>
      <c r="AS10" s="51"/>
      <c r="AT10" s="46">
        <f>データ!W6</f>
        <v>1.21</v>
      </c>
      <c r="AU10" s="46"/>
      <c r="AV10" s="46"/>
      <c r="AW10" s="46"/>
      <c r="AX10" s="46"/>
      <c r="AY10" s="46"/>
      <c r="AZ10" s="46"/>
      <c r="BA10" s="46"/>
      <c r="BB10" s="46">
        <f>データ!X6</f>
        <v>2424.79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76"/>
      <c r="BN16" s="76"/>
      <c r="BO16" s="76"/>
      <c r="BP16" s="76"/>
      <c r="BQ16" s="76"/>
      <c r="BR16" s="76"/>
      <c r="BS16" s="76"/>
      <c r="BT16" s="76"/>
      <c r="BU16" s="76"/>
      <c r="BV16" s="76"/>
      <c r="BW16" s="76"/>
      <c r="BX16" s="76"/>
      <c r="BY16" s="76"/>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76"/>
      <c r="BN17" s="76"/>
      <c r="BO17" s="76"/>
      <c r="BP17" s="76"/>
      <c r="BQ17" s="76"/>
      <c r="BR17" s="76"/>
      <c r="BS17" s="76"/>
      <c r="BT17" s="76"/>
      <c r="BU17" s="76"/>
      <c r="BV17" s="76"/>
      <c r="BW17" s="76"/>
      <c r="BX17" s="76"/>
      <c r="BY17" s="76"/>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76"/>
      <c r="BN18" s="76"/>
      <c r="BO18" s="76"/>
      <c r="BP18" s="76"/>
      <c r="BQ18" s="76"/>
      <c r="BR18" s="76"/>
      <c r="BS18" s="76"/>
      <c r="BT18" s="76"/>
      <c r="BU18" s="76"/>
      <c r="BV18" s="76"/>
      <c r="BW18" s="76"/>
      <c r="BX18" s="76"/>
      <c r="BY18" s="76"/>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76"/>
      <c r="BN19" s="76"/>
      <c r="BO19" s="76"/>
      <c r="BP19" s="76"/>
      <c r="BQ19" s="76"/>
      <c r="BR19" s="76"/>
      <c r="BS19" s="76"/>
      <c r="BT19" s="76"/>
      <c r="BU19" s="76"/>
      <c r="BV19" s="76"/>
      <c r="BW19" s="76"/>
      <c r="BX19" s="76"/>
      <c r="BY19" s="76"/>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76"/>
      <c r="BN20" s="76"/>
      <c r="BO20" s="76"/>
      <c r="BP20" s="76"/>
      <c r="BQ20" s="76"/>
      <c r="BR20" s="76"/>
      <c r="BS20" s="76"/>
      <c r="BT20" s="76"/>
      <c r="BU20" s="76"/>
      <c r="BV20" s="76"/>
      <c r="BW20" s="76"/>
      <c r="BX20" s="76"/>
      <c r="BY20" s="76"/>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76"/>
      <c r="BN21" s="76"/>
      <c r="BO21" s="76"/>
      <c r="BP21" s="76"/>
      <c r="BQ21" s="76"/>
      <c r="BR21" s="76"/>
      <c r="BS21" s="76"/>
      <c r="BT21" s="76"/>
      <c r="BU21" s="76"/>
      <c r="BV21" s="76"/>
      <c r="BW21" s="76"/>
      <c r="BX21" s="76"/>
      <c r="BY21" s="76"/>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76"/>
      <c r="BN22" s="76"/>
      <c r="BO22" s="76"/>
      <c r="BP22" s="76"/>
      <c r="BQ22" s="76"/>
      <c r="BR22" s="76"/>
      <c r="BS22" s="76"/>
      <c r="BT22" s="76"/>
      <c r="BU22" s="76"/>
      <c r="BV22" s="76"/>
      <c r="BW22" s="76"/>
      <c r="BX22" s="76"/>
      <c r="BY22" s="76"/>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76"/>
      <c r="BN23" s="76"/>
      <c r="BO23" s="76"/>
      <c r="BP23" s="76"/>
      <c r="BQ23" s="76"/>
      <c r="BR23" s="76"/>
      <c r="BS23" s="76"/>
      <c r="BT23" s="76"/>
      <c r="BU23" s="76"/>
      <c r="BV23" s="76"/>
      <c r="BW23" s="76"/>
      <c r="BX23" s="76"/>
      <c r="BY23" s="76"/>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76"/>
      <c r="BN24" s="76"/>
      <c r="BO24" s="76"/>
      <c r="BP24" s="76"/>
      <c r="BQ24" s="76"/>
      <c r="BR24" s="76"/>
      <c r="BS24" s="76"/>
      <c r="BT24" s="76"/>
      <c r="BU24" s="76"/>
      <c r="BV24" s="76"/>
      <c r="BW24" s="76"/>
      <c r="BX24" s="76"/>
      <c r="BY24" s="76"/>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76"/>
      <c r="BN25" s="76"/>
      <c r="BO25" s="76"/>
      <c r="BP25" s="76"/>
      <c r="BQ25" s="76"/>
      <c r="BR25" s="76"/>
      <c r="BS25" s="76"/>
      <c r="BT25" s="76"/>
      <c r="BU25" s="76"/>
      <c r="BV25" s="76"/>
      <c r="BW25" s="76"/>
      <c r="BX25" s="76"/>
      <c r="BY25" s="76"/>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76"/>
      <c r="BN26" s="76"/>
      <c r="BO26" s="76"/>
      <c r="BP26" s="76"/>
      <c r="BQ26" s="76"/>
      <c r="BR26" s="76"/>
      <c r="BS26" s="76"/>
      <c r="BT26" s="76"/>
      <c r="BU26" s="76"/>
      <c r="BV26" s="76"/>
      <c r="BW26" s="76"/>
      <c r="BX26" s="76"/>
      <c r="BY26" s="76"/>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76"/>
      <c r="BN27" s="76"/>
      <c r="BO27" s="76"/>
      <c r="BP27" s="76"/>
      <c r="BQ27" s="76"/>
      <c r="BR27" s="76"/>
      <c r="BS27" s="76"/>
      <c r="BT27" s="76"/>
      <c r="BU27" s="76"/>
      <c r="BV27" s="76"/>
      <c r="BW27" s="76"/>
      <c r="BX27" s="76"/>
      <c r="BY27" s="76"/>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76"/>
      <c r="BN28" s="76"/>
      <c r="BO28" s="76"/>
      <c r="BP28" s="76"/>
      <c r="BQ28" s="76"/>
      <c r="BR28" s="76"/>
      <c r="BS28" s="76"/>
      <c r="BT28" s="76"/>
      <c r="BU28" s="76"/>
      <c r="BV28" s="76"/>
      <c r="BW28" s="76"/>
      <c r="BX28" s="76"/>
      <c r="BY28" s="76"/>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76"/>
      <c r="BN29" s="76"/>
      <c r="BO29" s="76"/>
      <c r="BP29" s="76"/>
      <c r="BQ29" s="76"/>
      <c r="BR29" s="76"/>
      <c r="BS29" s="76"/>
      <c r="BT29" s="76"/>
      <c r="BU29" s="76"/>
      <c r="BV29" s="76"/>
      <c r="BW29" s="76"/>
      <c r="BX29" s="76"/>
      <c r="BY29" s="76"/>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76"/>
      <c r="BN30" s="76"/>
      <c r="BO30" s="76"/>
      <c r="BP30" s="76"/>
      <c r="BQ30" s="76"/>
      <c r="BR30" s="76"/>
      <c r="BS30" s="76"/>
      <c r="BT30" s="76"/>
      <c r="BU30" s="76"/>
      <c r="BV30" s="76"/>
      <c r="BW30" s="76"/>
      <c r="BX30" s="76"/>
      <c r="BY30" s="76"/>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76"/>
      <c r="BN31" s="76"/>
      <c r="BO31" s="76"/>
      <c r="BP31" s="76"/>
      <c r="BQ31" s="76"/>
      <c r="BR31" s="76"/>
      <c r="BS31" s="76"/>
      <c r="BT31" s="76"/>
      <c r="BU31" s="76"/>
      <c r="BV31" s="76"/>
      <c r="BW31" s="76"/>
      <c r="BX31" s="76"/>
      <c r="BY31" s="76"/>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76"/>
      <c r="BN32" s="76"/>
      <c r="BO32" s="76"/>
      <c r="BP32" s="76"/>
      <c r="BQ32" s="76"/>
      <c r="BR32" s="76"/>
      <c r="BS32" s="76"/>
      <c r="BT32" s="76"/>
      <c r="BU32" s="76"/>
      <c r="BV32" s="76"/>
      <c r="BW32" s="76"/>
      <c r="BX32" s="76"/>
      <c r="BY32" s="76"/>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76"/>
      <c r="BN33" s="76"/>
      <c r="BO33" s="76"/>
      <c r="BP33" s="76"/>
      <c r="BQ33" s="76"/>
      <c r="BR33" s="76"/>
      <c r="BS33" s="76"/>
      <c r="BT33" s="76"/>
      <c r="BU33" s="76"/>
      <c r="BV33" s="76"/>
      <c r="BW33" s="76"/>
      <c r="BX33" s="76"/>
      <c r="BY33" s="76"/>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76"/>
      <c r="BN34" s="76"/>
      <c r="BO34" s="76"/>
      <c r="BP34" s="76"/>
      <c r="BQ34" s="76"/>
      <c r="BR34" s="76"/>
      <c r="BS34" s="76"/>
      <c r="BT34" s="76"/>
      <c r="BU34" s="76"/>
      <c r="BV34" s="76"/>
      <c r="BW34" s="76"/>
      <c r="BX34" s="76"/>
      <c r="BY34" s="76"/>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76"/>
      <c r="BN35" s="76"/>
      <c r="BO35" s="76"/>
      <c r="BP35" s="76"/>
      <c r="BQ35" s="76"/>
      <c r="BR35" s="76"/>
      <c r="BS35" s="76"/>
      <c r="BT35" s="76"/>
      <c r="BU35" s="76"/>
      <c r="BV35" s="76"/>
      <c r="BW35" s="76"/>
      <c r="BX35" s="76"/>
      <c r="BY35" s="76"/>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76"/>
      <c r="BN36" s="76"/>
      <c r="BO36" s="76"/>
      <c r="BP36" s="76"/>
      <c r="BQ36" s="76"/>
      <c r="BR36" s="76"/>
      <c r="BS36" s="76"/>
      <c r="BT36" s="76"/>
      <c r="BU36" s="76"/>
      <c r="BV36" s="76"/>
      <c r="BW36" s="76"/>
      <c r="BX36" s="76"/>
      <c r="BY36" s="76"/>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76"/>
      <c r="BN37" s="76"/>
      <c r="BO37" s="76"/>
      <c r="BP37" s="76"/>
      <c r="BQ37" s="76"/>
      <c r="BR37" s="76"/>
      <c r="BS37" s="76"/>
      <c r="BT37" s="76"/>
      <c r="BU37" s="76"/>
      <c r="BV37" s="76"/>
      <c r="BW37" s="76"/>
      <c r="BX37" s="76"/>
      <c r="BY37" s="76"/>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76"/>
      <c r="BN38" s="76"/>
      <c r="BO38" s="76"/>
      <c r="BP38" s="76"/>
      <c r="BQ38" s="76"/>
      <c r="BR38" s="76"/>
      <c r="BS38" s="76"/>
      <c r="BT38" s="76"/>
      <c r="BU38" s="76"/>
      <c r="BV38" s="76"/>
      <c r="BW38" s="76"/>
      <c r="BX38" s="76"/>
      <c r="BY38" s="76"/>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76"/>
      <c r="BN39" s="76"/>
      <c r="BO39" s="76"/>
      <c r="BP39" s="76"/>
      <c r="BQ39" s="76"/>
      <c r="BR39" s="76"/>
      <c r="BS39" s="76"/>
      <c r="BT39" s="76"/>
      <c r="BU39" s="76"/>
      <c r="BV39" s="76"/>
      <c r="BW39" s="76"/>
      <c r="BX39" s="76"/>
      <c r="BY39" s="76"/>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76"/>
      <c r="BN40" s="76"/>
      <c r="BO40" s="76"/>
      <c r="BP40" s="76"/>
      <c r="BQ40" s="76"/>
      <c r="BR40" s="76"/>
      <c r="BS40" s="76"/>
      <c r="BT40" s="76"/>
      <c r="BU40" s="76"/>
      <c r="BV40" s="76"/>
      <c r="BW40" s="76"/>
      <c r="BX40" s="76"/>
      <c r="BY40" s="76"/>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76"/>
      <c r="BN41" s="76"/>
      <c r="BO41" s="76"/>
      <c r="BP41" s="76"/>
      <c r="BQ41" s="76"/>
      <c r="BR41" s="76"/>
      <c r="BS41" s="76"/>
      <c r="BT41" s="76"/>
      <c r="BU41" s="76"/>
      <c r="BV41" s="76"/>
      <c r="BW41" s="76"/>
      <c r="BX41" s="76"/>
      <c r="BY41" s="76"/>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76"/>
      <c r="BN42" s="76"/>
      <c r="BO42" s="76"/>
      <c r="BP42" s="76"/>
      <c r="BQ42" s="76"/>
      <c r="BR42" s="76"/>
      <c r="BS42" s="76"/>
      <c r="BT42" s="76"/>
      <c r="BU42" s="76"/>
      <c r="BV42" s="76"/>
      <c r="BW42" s="76"/>
      <c r="BX42" s="76"/>
      <c r="BY42" s="76"/>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76"/>
      <c r="BN43" s="76"/>
      <c r="BO43" s="76"/>
      <c r="BP43" s="76"/>
      <c r="BQ43" s="76"/>
      <c r="BR43" s="76"/>
      <c r="BS43" s="76"/>
      <c r="BT43" s="76"/>
      <c r="BU43" s="76"/>
      <c r="BV43" s="76"/>
      <c r="BW43" s="76"/>
      <c r="BX43" s="76"/>
      <c r="BY43" s="76"/>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kk/+AyTR5qm4Zq7tyTx/aCvba57kcVjben4DJPFCXZ3A9tz/sMnyfwS5Ky3n8T6fD1WMGMJN3GBAQnqikNHQsQ==" saltValue="5WT6S2jlkKHybjhSsjUb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57</v>
      </c>
      <c r="B4" s="30"/>
      <c r="C4" s="30"/>
      <c r="D4" s="30"/>
      <c r="E4" s="30"/>
      <c r="F4" s="30"/>
      <c r="G4" s="30"/>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74837</v>
      </c>
      <c r="D6" s="33">
        <f t="shared" si="3"/>
        <v>47</v>
      </c>
      <c r="E6" s="33">
        <f t="shared" si="3"/>
        <v>17</v>
      </c>
      <c r="F6" s="33">
        <f t="shared" si="3"/>
        <v>4</v>
      </c>
      <c r="G6" s="33">
        <f t="shared" si="3"/>
        <v>0</v>
      </c>
      <c r="H6" s="33" t="str">
        <f t="shared" si="3"/>
        <v>福島県　塙町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34.32</v>
      </c>
      <c r="Q6" s="34">
        <f t="shared" si="3"/>
        <v>89.46</v>
      </c>
      <c r="R6" s="34">
        <f t="shared" si="3"/>
        <v>3236</v>
      </c>
      <c r="S6" s="34">
        <f t="shared" si="3"/>
        <v>8611</v>
      </c>
      <c r="T6" s="34">
        <f t="shared" si="3"/>
        <v>211.41</v>
      </c>
      <c r="U6" s="34">
        <f t="shared" si="3"/>
        <v>40.729999999999997</v>
      </c>
      <c r="V6" s="34">
        <f t="shared" si="3"/>
        <v>2934</v>
      </c>
      <c r="W6" s="34">
        <f t="shared" si="3"/>
        <v>1.21</v>
      </c>
      <c r="X6" s="34">
        <f t="shared" si="3"/>
        <v>2424.79</v>
      </c>
      <c r="Y6" s="35">
        <f>IF(Y7="",NA(),Y7)</f>
        <v>100.7</v>
      </c>
      <c r="Z6" s="35">
        <f t="shared" ref="Z6:AH6" si="4">IF(Z7="",NA(),Z7)</f>
        <v>99.94</v>
      </c>
      <c r="AA6" s="35">
        <f t="shared" si="4"/>
        <v>104.88</v>
      </c>
      <c r="AB6" s="35">
        <f t="shared" si="4"/>
        <v>101.92</v>
      </c>
      <c r="AC6" s="35">
        <f t="shared" si="4"/>
        <v>100.58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3186.19</v>
      </c>
      <c r="BG6" s="35">
        <f t="shared" ref="BG6:BO6" si="7">IF(BG7="",NA(),BG7)</f>
        <v>2228.8200000000002</v>
      </c>
      <c r="BH6" s="34">
        <f t="shared" si="7"/>
        <v>0</v>
      </c>
      <c r="BI6" s="35">
        <f t="shared" si="7"/>
        <v>1921.73</v>
      </c>
      <c r="BJ6" s="34">
        <f t="shared" si="7"/>
        <v>0</v>
      </c>
      <c r="BK6" s="35">
        <f t="shared" si="7"/>
        <v>1673.47</v>
      </c>
      <c r="BL6" s="35">
        <f t="shared" si="7"/>
        <v>1592.72</v>
      </c>
      <c r="BM6" s="35">
        <f t="shared" si="7"/>
        <v>1243.71</v>
      </c>
      <c r="BN6" s="35">
        <f t="shared" si="7"/>
        <v>1194.1500000000001</v>
      </c>
      <c r="BO6" s="35">
        <f t="shared" si="7"/>
        <v>1206.79</v>
      </c>
      <c r="BP6" s="34" t="str">
        <f>IF(BP7="","",IF(BP7="-","【-】","【"&amp;SUBSTITUTE(TEXT(BP7,"#,##0.00"),"-","△")&amp;"】"))</f>
        <v>【1,218.70】</v>
      </c>
      <c r="BQ6" s="35">
        <f>IF(BQ7="",NA(),BQ7)</f>
        <v>25.05</v>
      </c>
      <c r="BR6" s="35">
        <f t="shared" ref="BR6:BZ6" si="8">IF(BR7="",NA(),BR7)</f>
        <v>27.16</v>
      </c>
      <c r="BS6" s="35">
        <f t="shared" si="8"/>
        <v>41.44</v>
      </c>
      <c r="BT6" s="35">
        <f t="shared" si="8"/>
        <v>50.2</v>
      </c>
      <c r="BU6" s="35">
        <f t="shared" si="8"/>
        <v>44.71</v>
      </c>
      <c r="BV6" s="35">
        <f t="shared" si="8"/>
        <v>49.22</v>
      </c>
      <c r="BW6" s="35">
        <f t="shared" si="8"/>
        <v>53.7</v>
      </c>
      <c r="BX6" s="35">
        <f t="shared" si="8"/>
        <v>74.3</v>
      </c>
      <c r="BY6" s="35">
        <f t="shared" si="8"/>
        <v>72.260000000000005</v>
      </c>
      <c r="BZ6" s="35">
        <f t="shared" si="8"/>
        <v>71.84</v>
      </c>
      <c r="CA6" s="34" t="str">
        <f>IF(CA7="","",IF(CA7="-","【-】","【"&amp;SUBSTITUTE(TEXT(CA7,"#,##0.00"),"-","△")&amp;"】"))</f>
        <v>【74.17】</v>
      </c>
      <c r="CB6" s="35">
        <f>IF(CB7="",NA(),CB7)</f>
        <v>703.96</v>
      </c>
      <c r="CC6" s="35">
        <f t="shared" ref="CC6:CK6" si="9">IF(CC7="",NA(),CC7)</f>
        <v>648.6</v>
      </c>
      <c r="CD6" s="35">
        <f t="shared" si="9"/>
        <v>424.15</v>
      </c>
      <c r="CE6" s="35">
        <f t="shared" si="9"/>
        <v>358.04</v>
      </c>
      <c r="CF6" s="35">
        <f t="shared" si="9"/>
        <v>400.56</v>
      </c>
      <c r="CG6" s="35">
        <f t="shared" si="9"/>
        <v>332.02</v>
      </c>
      <c r="CH6" s="35">
        <f t="shared" si="9"/>
        <v>300.35000000000002</v>
      </c>
      <c r="CI6" s="35">
        <f t="shared" si="9"/>
        <v>221.81</v>
      </c>
      <c r="CJ6" s="35">
        <f t="shared" si="9"/>
        <v>230.02</v>
      </c>
      <c r="CK6" s="35">
        <f t="shared" si="9"/>
        <v>228.47</v>
      </c>
      <c r="CL6" s="34" t="str">
        <f>IF(CL7="","",IF(CL7="-","【-】","【"&amp;SUBSTITUTE(TEXT(CL7,"#,##0.00"),"-","△")&amp;"】"))</f>
        <v>【218.56】</v>
      </c>
      <c r="CM6" s="35">
        <f>IF(CM7="",NA(),CM7)</f>
        <v>49.88</v>
      </c>
      <c r="CN6" s="35">
        <f t="shared" ref="CN6:CV6" si="10">IF(CN7="",NA(),CN7)</f>
        <v>50.29</v>
      </c>
      <c r="CO6" s="35">
        <f t="shared" si="10"/>
        <v>51.85</v>
      </c>
      <c r="CP6" s="35">
        <f t="shared" si="10"/>
        <v>51.03</v>
      </c>
      <c r="CQ6" s="35">
        <f t="shared" si="10"/>
        <v>53.83</v>
      </c>
      <c r="CR6" s="35">
        <f t="shared" si="10"/>
        <v>36.65</v>
      </c>
      <c r="CS6" s="35">
        <f t="shared" si="10"/>
        <v>37.72</v>
      </c>
      <c r="CT6" s="35">
        <f t="shared" si="10"/>
        <v>43.36</v>
      </c>
      <c r="CU6" s="35">
        <f t="shared" si="10"/>
        <v>42.56</v>
      </c>
      <c r="CV6" s="35">
        <f t="shared" si="10"/>
        <v>42.47</v>
      </c>
      <c r="CW6" s="34" t="str">
        <f>IF(CW7="","",IF(CW7="-","【-】","【"&amp;SUBSTITUTE(TEXT(CW7,"#,##0.00"),"-","△")&amp;"】"))</f>
        <v>【42.86】</v>
      </c>
      <c r="CX6" s="35">
        <f>IF(CX7="",NA(),CX7)</f>
        <v>71.78</v>
      </c>
      <c r="CY6" s="35">
        <f t="shared" ref="CY6:DG6" si="11">IF(CY7="",NA(),CY7)</f>
        <v>73.010000000000005</v>
      </c>
      <c r="CZ6" s="35">
        <f t="shared" si="11"/>
        <v>74.81</v>
      </c>
      <c r="DA6" s="35">
        <f t="shared" si="11"/>
        <v>73.56</v>
      </c>
      <c r="DB6" s="35">
        <f t="shared" si="11"/>
        <v>73.989999999999995</v>
      </c>
      <c r="DC6" s="35">
        <f t="shared" si="11"/>
        <v>68.83</v>
      </c>
      <c r="DD6" s="35">
        <f t="shared" si="11"/>
        <v>68.459999999999994</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0.09</v>
      </c>
      <c r="EM6" s="35">
        <f t="shared" si="14"/>
        <v>0.13</v>
      </c>
      <c r="EN6" s="35">
        <f t="shared" si="14"/>
        <v>0.36</v>
      </c>
      <c r="EO6" s="34" t="str">
        <f>IF(EO7="","",IF(EO7="-","【-】","【"&amp;SUBSTITUTE(TEXT(EO7,"#,##0.00"),"-","△")&amp;"】"))</f>
        <v>【0.28】</v>
      </c>
    </row>
    <row r="7" spans="1:145" s="36" customFormat="1" x14ac:dyDescent="0.15">
      <c r="A7" s="28"/>
      <c r="B7" s="37">
        <v>2019</v>
      </c>
      <c r="C7" s="37">
        <v>74837</v>
      </c>
      <c r="D7" s="37">
        <v>47</v>
      </c>
      <c r="E7" s="37">
        <v>17</v>
      </c>
      <c r="F7" s="37">
        <v>4</v>
      </c>
      <c r="G7" s="37">
        <v>0</v>
      </c>
      <c r="H7" s="37" t="s">
        <v>98</v>
      </c>
      <c r="I7" s="37" t="s">
        <v>99</v>
      </c>
      <c r="J7" s="37" t="s">
        <v>100</v>
      </c>
      <c r="K7" s="37" t="s">
        <v>101</v>
      </c>
      <c r="L7" s="37" t="s">
        <v>102</v>
      </c>
      <c r="M7" s="37" t="s">
        <v>103</v>
      </c>
      <c r="N7" s="38" t="s">
        <v>104</v>
      </c>
      <c r="O7" s="38" t="s">
        <v>105</v>
      </c>
      <c r="P7" s="38">
        <v>34.32</v>
      </c>
      <c r="Q7" s="38">
        <v>89.46</v>
      </c>
      <c r="R7" s="38">
        <v>3236</v>
      </c>
      <c r="S7" s="38">
        <v>8611</v>
      </c>
      <c r="T7" s="38">
        <v>211.41</v>
      </c>
      <c r="U7" s="38">
        <v>40.729999999999997</v>
      </c>
      <c r="V7" s="38">
        <v>2934</v>
      </c>
      <c r="W7" s="38">
        <v>1.21</v>
      </c>
      <c r="X7" s="38">
        <v>2424.79</v>
      </c>
      <c r="Y7" s="38">
        <v>100.7</v>
      </c>
      <c r="Z7" s="38">
        <v>99.94</v>
      </c>
      <c r="AA7" s="38">
        <v>104.88</v>
      </c>
      <c r="AB7" s="38">
        <v>101.92</v>
      </c>
      <c r="AC7" s="38">
        <v>100.58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3186.19</v>
      </c>
      <c r="BG7" s="38">
        <v>2228.8200000000002</v>
      </c>
      <c r="BH7" s="38">
        <v>0</v>
      </c>
      <c r="BI7" s="38">
        <v>1921.73</v>
      </c>
      <c r="BJ7" s="38">
        <v>0</v>
      </c>
      <c r="BK7" s="38">
        <v>1673.47</v>
      </c>
      <c r="BL7" s="38">
        <v>1592.72</v>
      </c>
      <c r="BM7" s="38">
        <v>1243.71</v>
      </c>
      <c r="BN7" s="38">
        <v>1194.1500000000001</v>
      </c>
      <c r="BO7" s="38">
        <v>1206.79</v>
      </c>
      <c r="BP7" s="38">
        <v>1218.7</v>
      </c>
      <c r="BQ7" s="38">
        <v>25.05</v>
      </c>
      <c r="BR7" s="38">
        <v>27.16</v>
      </c>
      <c r="BS7" s="38">
        <v>41.44</v>
      </c>
      <c r="BT7" s="38">
        <v>50.2</v>
      </c>
      <c r="BU7" s="38">
        <v>44.71</v>
      </c>
      <c r="BV7" s="38">
        <v>49.22</v>
      </c>
      <c r="BW7" s="38">
        <v>53.7</v>
      </c>
      <c r="BX7" s="38">
        <v>74.3</v>
      </c>
      <c r="BY7" s="38">
        <v>72.260000000000005</v>
      </c>
      <c r="BZ7" s="38">
        <v>71.84</v>
      </c>
      <c r="CA7" s="38">
        <v>74.17</v>
      </c>
      <c r="CB7" s="38">
        <v>703.96</v>
      </c>
      <c r="CC7" s="38">
        <v>648.6</v>
      </c>
      <c r="CD7" s="38">
        <v>424.15</v>
      </c>
      <c r="CE7" s="38">
        <v>358.04</v>
      </c>
      <c r="CF7" s="38">
        <v>400.56</v>
      </c>
      <c r="CG7" s="38">
        <v>332.02</v>
      </c>
      <c r="CH7" s="38">
        <v>300.35000000000002</v>
      </c>
      <c r="CI7" s="38">
        <v>221.81</v>
      </c>
      <c r="CJ7" s="38">
        <v>230.02</v>
      </c>
      <c r="CK7" s="38">
        <v>228.47</v>
      </c>
      <c r="CL7" s="38">
        <v>218.56</v>
      </c>
      <c r="CM7" s="38">
        <v>49.88</v>
      </c>
      <c r="CN7" s="38">
        <v>50.29</v>
      </c>
      <c r="CO7" s="38">
        <v>51.85</v>
      </c>
      <c r="CP7" s="38">
        <v>51.03</v>
      </c>
      <c r="CQ7" s="38">
        <v>53.83</v>
      </c>
      <c r="CR7" s="38">
        <v>36.65</v>
      </c>
      <c r="CS7" s="38">
        <v>37.72</v>
      </c>
      <c r="CT7" s="38">
        <v>43.36</v>
      </c>
      <c r="CU7" s="38">
        <v>42.56</v>
      </c>
      <c r="CV7" s="38">
        <v>42.47</v>
      </c>
      <c r="CW7" s="38">
        <v>42.86</v>
      </c>
      <c r="CX7" s="38">
        <v>71.78</v>
      </c>
      <c r="CY7" s="38">
        <v>73.010000000000005</v>
      </c>
      <c r="CZ7" s="38">
        <v>74.81</v>
      </c>
      <c r="DA7" s="38">
        <v>73.56</v>
      </c>
      <c r="DB7" s="38">
        <v>73.989999999999995</v>
      </c>
      <c r="DC7" s="38">
        <v>68.83</v>
      </c>
      <c r="DD7" s="38">
        <v>68.459999999999994</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2021-01-27T03:00:27Z</cp:lastPrinted>
  <dcterms:created xsi:type="dcterms:W3CDTF">2020-12-04T02:53:31Z</dcterms:created>
  <dcterms:modified xsi:type="dcterms:W3CDTF">2021-01-29T08:33:03Z</dcterms:modified>
  <cp:category/>
</cp:coreProperties>
</file>