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H:\"/>
    </mc:Choice>
  </mc:AlternateContent>
  <xr:revisionPtr revIDLastSave="0" documentId="13_ncr:1_{FEE68BAB-2F62-412B-9BB0-A16E051A9237}" xr6:coauthVersionLast="45" xr6:coauthVersionMax="45" xr10:uidLastSave="{00000000-0000-0000-0000-000000000000}"/>
  <workbookProtection workbookAlgorithmName="SHA-512" workbookHashValue="GEzgPyWHCWW7HO0yyA/wsY5bXa19A66PP+5EP53X2qYLlLdxRNtmNRiwqKFmAaFSidfAqP3EJwTWbowwXPm3RQ==" workbookSaltValue="DvtcqNXAsAm2z/1YC8jMyA==" workbookSpinCount="100000" lockStructure="1"/>
  <bookViews>
    <workbookView xWindow="-120" yWindow="-120" windowWidth="24240" windowHeight="1329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<sst xmlns="http://schemas.openxmlformats.org/spreadsheetml/2006/main" count="233" uniqueCount="117">
  <si>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</si>
  <si>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</si>
  <si>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</si>
  <si>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</si>
  <si>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</si>
  <si>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</si>
  <si>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</si>
  <si>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</si>
  <si>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</si>
  <si>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</si>
  <si>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</si>
  <si>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</si>
  <si>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</si>
  <si>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</si>
  <si>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</si>
  <si>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</si>
  <si>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</si>
  <si>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</si>
  <si>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</si>
  <si>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</si>
  <si>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</si>
  <si>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</si>
  <si>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</si>
  <si>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</si>
  <si>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</si>
  <si>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</si>
  <si>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</si>
  <si>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</si>
  <si>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</si>
  <si>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</si>
  <si>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</si>
  <si>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</si>
  <si>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</si>
  <si>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</si>
  <si>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</si>
  <si>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</si>
  <si>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</si>
  <si>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</si>
  <si>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</si>
  <si>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</si>
  <si>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</si>
  <si>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</si>
  <si>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</si>
  <si>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</si>
  <si>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</si>
  <si>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</si>
  <si>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</si>
  <si>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</si>
  <si>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</si>
  <si>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</si>
  <si>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</si>
  <si>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</si>
  <si>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</si>
  <si>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</si>
  <si>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</si>
  <si>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</si>
  <si>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</si>
  <si>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</si>
  <si>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</si>
  <si>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</si>
  <si>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</si>
  <si>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</si>
  <si>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</si>
  <si>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</si>
  <si>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</si>
  <si>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</si>
  <si>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</si>
  <si>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</si>
  <si>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</si>
  <si>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</si>
  <si>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</si>
  <si>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</si>
  <si>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</si>
  <si>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</si>
  <si>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</si>
  <si>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</si>
  <si>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</si>
  <si>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</si>
  <si>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</si>
  <si>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</si>
  <si>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</si>
  <si>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</si>
  <si>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</si>
  <si>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</si>
  <si>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</si>
  <si>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</si>
  <si>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</si>
  <si>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</si>
  <si>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</si>
  <si>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</si>
  <si>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</si>
  <si>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</si>
  <si>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</si>
  <si>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</si>
  <si>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</si>
  <si>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</si>
  <si>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</si>
  <si>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</si>
  <si>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</si>
  <si>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</si>
  <si>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</si>
  <si>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</si>
  <si>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</si>
  <si>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</si>
  <si>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</si>
  <si>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</si>
  <si>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</si>
  <si>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</si>
  <si>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</si>
  <si>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</si>
  <si>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</si>
  <si>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</si>
  <si>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</si>
  <si>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</si>
  <si>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各簡易水道の事業開始は、山岡簡水が昭和59年4月、高野西部簡水が平成2年2月、瀬ケ野簡水が平成9年3月、戸中給水施設が平成13年4月となっており、いずれも事業開始から40年未満であるため管路については、事業開始当初に布設して以降、耐用年数経過による更新を行っていないため管路更新率が表示されていません。
　この他管路以外の取水施設、浄水施設及び配水池などの重要給水施設については、施設本体以外に電気設備や機械設備などが順次更新時期を迎えており、適宜メンテナンスを行いながら必要に応じて効率的な更新を実施していかなければなりません。
　</t>
    <rPh sb="1" eb="2">
      <t>カク</t>
    </rPh>
    <rPh sb="2" eb="4">
      <t>カンイ</t>
    </rPh>
    <rPh sb="4" eb="6">
      <t>スイドウ</t>
    </rPh>
    <rPh sb="7" eb="9">
      <t>ジギョウ</t>
    </rPh>
    <rPh sb="51" eb="52">
      <t>ガツ</t>
    </rPh>
    <rPh sb="60" eb="62">
      <t>ヘイセイ</t>
    </rPh>
    <rPh sb="64" eb="65">
      <t>ネン</t>
    </rPh>
    <rPh sb="66" eb="67">
      <t>ガツ</t>
    </rPh>
    <rPh sb="109" eb="111">
      <t>フセツ</t>
    </rPh>
    <rPh sb="116" eb="118">
      <t>タイヨウ</t>
    </rPh>
    <rPh sb="118" eb="120">
      <t>ネンスウ</t>
    </rPh>
    <rPh sb="120" eb="122">
      <t>ケイカ</t>
    </rPh>
    <rPh sb="136" eb="138">
      <t>カンロ</t>
    </rPh>
    <rPh sb="138" eb="140">
      <t>コウシン</t>
    </rPh>
    <rPh sb="140" eb="141">
      <t>リツ</t>
    </rPh>
    <rPh sb="142" eb="144">
      <t>ヒョウジ</t>
    </rPh>
    <rPh sb="156" eb="157">
      <t>ホカ</t>
    </rPh>
    <rPh sb="157" eb="159">
      <t>カンロ</t>
    </rPh>
    <rPh sb="159" eb="161">
      <t>イガイ</t>
    </rPh>
    <rPh sb="162" eb="164">
      <t>シュスイ</t>
    </rPh>
    <rPh sb="164" eb="166">
      <t>シセツ</t>
    </rPh>
    <rPh sb="167" eb="169">
      <t>ジョウスイ</t>
    </rPh>
    <rPh sb="169" eb="171">
      <t>シセツ</t>
    </rPh>
    <rPh sb="171" eb="172">
      <t>オヨ</t>
    </rPh>
    <rPh sb="173" eb="175">
      <t>ハイスイ</t>
    </rPh>
    <rPh sb="175" eb="176">
      <t>イケ</t>
    </rPh>
    <rPh sb="191" eb="193">
      <t>シセツ</t>
    </rPh>
    <rPh sb="193" eb="195">
      <t>ホンタイ</t>
    </rPh>
    <rPh sb="195" eb="197">
      <t>イガイ</t>
    </rPh>
    <rPh sb="198" eb="200">
      <t>デンキ</t>
    </rPh>
    <rPh sb="200" eb="202">
      <t>セツビ</t>
    </rPh>
    <rPh sb="203" eb="205">
      <t>キカイ</t>
    </rPh>
    <rPh sb="205" eb="207">
      <t>セツビ</t>
    </rPh>
    <rPh sb="210" eb="212">
      <t>ジュンジ</t>
    </rPh>
    <rPh sb="212" eb="214">
      <t>コウシン</t>
    </rPh>
    <rPh sb="214" eb="216">
      <t>ジキ</t>
    </rPh>
    <rPh sb="217" eb="218">
      <t>ムカ</t>
    </rPh>
    <rPh sb="223" eb="225">
      <t>テキギ</t>
    </rPh>
    <rPh sb="232" eb="233">
      <t>オコナ</t>
    </rPh>
    <rPh sb="237" eb="239">
      <t>ヒツヨウ</t>
    </rPh>
    <rPh sb="240" eb="241">
      <t>オウ</t>
    </rPh>
    <rPh sb="243" eb="246">
      <t>コウリツテキ</t>
    </rPh>
    <rPh sb="247" eb="249">
      <t>コウシン</t>
    </rPh>
    <rPh sb="250" eb="252">
      <t>ジッシ</t>
    </rPh>
    <phoneticPr fontId="4"/>
  </si>
  <si>
    <t>　簡易水道事業は、上水道が行き届かず、地理的に条件の悪い地域などに公衆衛生の向上や公共福祉の向上など、収益性よりも公共性や公益性が優先されるユニバーサルサービスの一事業として位置づけられるものであり、収益的収支比率からも分かるように経営基盤が脆弱で一般会計からの繰出金などの財政支援に頼らなければ経営が成り立たない事業です。
　このような前提に立った事業ではありますが、収益性を全く無視するものではなく、経常経費である維持管理については、概ね自主財源である使用料で賄い得るような取り組みが求められることは当然です。そのため有収率を向上させ、経費の抑制を図るなど、今後もソフト・ハードの両面から効率化に取り組んでいきます。</t>
    <phoneticPr fontId="4"/>
  </si>
  <si>
    <t xml:space="preserve"> 本町の簡易水道事業は、山岡簡水、高野西部簡水、瀬ケ野簡水及び戸中給水施設の3簡水1給水施設で構成されており、地理的要件からこれらを統合することが出来ないため、経常費用を圧縮することが難しい事業環境となっています。料金収入は、約1千2百万円前後で推移しており、料金回収率が30.40％（上水道は93.3%）と類似団体平均値を下回っており料金の収入不足は明らかであります。
　水道料金については、町内の均衡を図り、かつ適正な料金負担の観点から上水道事業と同じに設定しているためこれ以上の料金収入を見込むことはできず、不足する費用については、一般会計からの繰出金によって補っているのが現状です。
　企業債残高対給水収益比率は平成27年度の管路更新により増加しており、内部留保資金を持たない簡易水道事業特別会計では、施設更新などの事業を起債で対応せざるを得ず、給水収益が固定化している状況で起債事業を行うことになるので、今後施設の更新事業が増加してくればおのずと比率は高まることになります。
　有収率については、漏水調査の実施により年々上昇しています。また、給水原価は、水源や浄水施設の有無、地理的要件等のほか、年度ごとの修繕工事や施設改修工事等の実施の有無により大きく上下するため一概に比較できませんが、本町の場合決して安い水準ではなく、それは料金回収率にも表れ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</si>
</sst>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5" fillId="0" borderId="0" xfId="0" applyFont="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4.47</c:v>
                </c:pt>
                <c:pt idx="1">
                  <c:v>0</c:v>
                </c:pt>
                <c:pt idx="2">
                  <c:v>0</c:v>
                </c:pt>
                <c:pt idx="3">
                  <c:v>0</c:v>
                </c:pt>
                <c:pt idx="4">
                  <c:v>0</c:v>
                </c:pt>
              </c:numCache>
            </c:numRef>
          </c:val>
          <c:extLst>
            <c:ext xmlns:c16="http://schemas.microsoft.com/office/drawing/2014/chart" uri="{C3380CC4-5D6E-409C-BE32-E72D297353CC}">
              <c16:uniqueId val="{00000000-27D3-45EE-8428-5B6BDC274D49}"/>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27D3-45EE-8428-5B6BDC274D49}"/>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61.65</c:v>
                </c:pt>
                <c:pt idx="1">
                  <c:v>53.97</c:v>
                </c:pt>
                <c:pt idx="2">
                  <c:v>59.66</c:v>
                </c:pt>
                <c:pt idx="3">
                  <c:v>55.36</c:v>
                </c:pt>
                <c:pt idx="4">
                  <c:v>48.29</c:v>
                </c:pt>
              </c:numCache>
            </c:numRef>
          </c:val>
          <c:extLst>
            <c:ext xmlns:c16="http://schemas.microsoft.com/office/drawing/2014/chart" uri="{C3380CC4-5D6E-409C-BE32-E72D297353CC}">
              <c16:uniqueId val="{00000000-D56E-4A2B-932E-896456B1408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D56E-4A2B-932E-896456B1408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78.5</c:v>
                </c:pt>
                <c:pt idx="1">
                  <c:v>88.19</c:v>
                </c:pt>
                <c:pt idx="2">
                  <c:v>79.709999999999994</c:v>
                </c:pt>
                <c:pt idx="3">
                  <c:v>85.19</c:v>
                </c:pt>
                <c:pt idx="4">
                  <c:v>88.27</c:v>
                </c:pt>
              </c:numCache>
            </c:numRef>
          </c:val>
          <c:extLst>
            <c:ext xmlns:c16="http://schemas.microsoft.com/office/drawing/2014/chart" uri="{C3380CC4-5D6E-409C-BE32-E72D297353CC}">
              <c16:uniqueId val="{00000000-CCA3-4A41-A365-FDB532A3F7D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CCA3-4A41-A365-FDB532A3F7D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81.739999999999995</c:v>
                </c:pt>
                <c:pt idx="1">
                  <c:v>77.91</c:v>
                </c:pt>
                <c:pt idx="2">
                  <c:v>60.05</c:v>
                </c:pt>
                <c:pt idx="3">
                  <c:v>64.64</c:v>
                </c:pt>
                <c:pt idx="4">
                  <c:v>72.459999999999994</c:v>
                </c:pt>
              </c:numCache>
            </c:numRef>
          </c:val>
          <c:extLst>
            <c:ext xmlns:c16="http://schemas.microsoft.com/office/drawing/2014/chart" uri="{C3380CC4-5D6E-409C-BE32-E72D297353CC}">
              <c16:uniqueId val="{00000000-184F-4A6A-BE88-EC0A2339E10E}"/>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184F-4A6A-BE88-EC0A2339E10E}"/>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61-4029-8256-73EA2F4BF02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61-4029-8256-73EA2F4BF02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17-44F7-91A6-FD54F5FFC735}"/>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17-44F7-91A6-FD54F5FFC735}"/>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3E-4020-8062-175E4EF1DEB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3E-4020-8062-175E4EF1DEB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13-43B5-AF9E-27E3AD168E37}"/>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13-43B5-AF9E-27E3AD168E37}"/>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1300.49</c:v>
                </c:pt>
                <c:pt idx="1">
                  <c:v>1671.4</c:v>
                </c:pt>
                <c:pt idx="2">
                  <c:v>1527.15</c:v>
                </c:pt>
                <c:pt idx="3">
                  <c:v>1400.35</c:v>
                </c:pt>
                <c:pt idx="4">
                  <c:v>1424.21</c:v>
                </c:pt>
              </c:numCache>
            </c:numRef>
          </c:val>
          <c:extLst>
            <c:ext xmlns:c16="http://schemas.microsoft.com/office/drawing/2014/chart" uri="{C3380CC4-5D6E-409C-BE32-E72D297353CC}">
              <c16:uniqueId val="{00000000-26BE-41E5-8AF6-0B884B33C86D}"/>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26BE-41E5-8AF6-0B884B33C86D}"/>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35.049999999999997</c:v>
                </c:pt>
                <c:pt idx="1">
                  <c:v>31.76</c:v>
                </c:pt>
                <c:pt idx="2">
                  <c:v>36.53</c:v>
                </c:pt>
                <c:pt idx="3">
                  <c:v>35.47</c:v>
                </c:pt>
                <c:pt idx="4">
                  <c:v>30.4</c:v>
                </c:pt>
              </c:numCache>
            </c:numRef>
          </c:val>
          <c:extLst>
            <c:ext xmlns:c16="http://schemas.microsoft.com/office/drawing/2014/chart" uri="{C3380CC4-5D6E-409C-BE32-E72D297353CC}">
              <c16:uniqueId val="{00000000-36C4-4BE1-A36C-D5FF8C72C0CD}"/>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36C4-4BE1-A36C-D5FF8C72C0CD}"/>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688.07</c:v>
                </c:pt>
                <c:pt idx="1">
                  <c:v>762.79</c:v>
                </c:pt>
                <c:pt idx="2">
                  <c:v>661.49</c:v>
                </c:pt>
                <c:pt idx="3">
                  <c:v>680.29</c:v>
                </c:pt>
                <c:pt idx="4">
                  <c:v>811.08</c:v>
                </c:pt>
              </c:numCache>
            </c:numRef>
          </c:val>
          <c:extLst>
            <c:ext xmlns:c16="http://schemas.microsoft.com/office/drawing/2014/chart" uri="{C3380CC4-5D6E-409C-BE32-E72D297353CC}">
              <c16:uniqueId val="{00000000-2A09-4BD3-B636-A634FC7CF87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2A09-4BD3-B636-A634FC7CF87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4"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棚倉町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13951</v>
      </c>
      <c r="AM8" s="51"/>
      <c r="AN8" s="51"/>
      <c r="AO8" s="51"/>
      <c r="AP8" s="51"/>
      <c r="AQ8" s="51"/>
      <c r="AR8" s="51"/>
      <c r="AS8" s="51"/>
      <c r="AT8" s="47">
        <f>データ!$S$6</f>
        <v>159.93</v>
      </c>
      <c r="AU8" s="47"/>
      <c r="AV8" s="47"/>
      <c r="AW8" s="47"/>
      <c r="AX8" s="47"/>
      <c r="AY8" s="47"/>
      <c r="AZ8" s="47"/>
      <c r="BA8" s="47"/>
      <c r="BB8" s="47">
        <f>データ!$T$6</f>
        <v>87.23</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95.83</v>
      </c>
      <c r="Q10" s="47"/>
      <c r="R10" s="47"/>
      <c r="S10" s="47"/>
      <c r="T10" s="47"/>
      <c r="U10" s="47"/>
      <c r="V10" s="47"/>
      <c r="W10" s="51">
        <f>データ!$Q$6</f>
        <v>4468</v>
      </c>
      <c r="X10" s="51"/>
      <c r="Y10" s="51"/>
      <c r="Z10" s="51"/>
      <c r="AA10" s="51"/>
      <c r="AB10" s="51"/>
      <c r="AC10" s="51"/>
      <c r="AD10" s="2"/>
      <c r="AE10" s="2"/>
      <c r="AF10" s="2"/>
      <c r="AG10" s="2"/>
      <c r="AH10" s="2"/>
      <c r="AI10" s="2"/>
      <c r="AJ10" s="2"/>
      <c r="AK10" s="2"/>
      <c r="AL10" s="51">
        <f>データ!$U$6</f>
        <v>689</v>
      </c>
      <c r="AM10" s="51"/>
      <c r="AN10" s="51"/>
      <c r="AO10" s="51"/>
      <c r="AP10" s="51"/>
      <c r="AQ10" s="51"/>
      <c r="AR10" s="51"/>
      <c r="AS10" s="51"/>
      <c r="AT10" s="47">
        <f>データ!$V$6</f>
        <v>8.8699999999999992</v>
      </c>
      <c r="AU10" s="47"/>
      <c r="AV10" s="47"/>
      <c r="AW10" s="47"/>
      <c r="AX10" s="47"/>
      <c r="AY10" s="47"/>
      <c r="AZ10" s="47"/>
      <c r="BA10" s="47"/>
      <c r="BB10" s="47">
        <f>データ!$W$6</f>
        <v>77.680000000000007</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116</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114</v>
      </c>
      <c r="BM47" s="76"/>
      <c r="BN47" s="76"/>
      <c r="BO47" s="76"/>
      <c r="BP47" s="76"/>
      <c r="BQ47" s="76"/>
      <c r="BR47" s="76"/>
      <c r="BS47" s="76"/>
      <c r="BT47" s="76"/>
      <c r="BU47" s="76"/>
      <c r="BV47" s="76"/>
      <c r="BW47" s="76"/>
      <c r="BX47" s="76"/>
      <c r="BY47" s="76"/>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76"/>
      <c r="BN48" s="76"/>
      <c r="BO48" s="76"/>
      <c r="BP48" s="76"/>
      <c r="BQ48" s="76"/>
      <c r="BR48" s="76"/>
      <c r="BS48" s="76"/>
      <c r="BT48" s="76"/>
      <c r="BU48" s="76"/>
      <c r="BV48" s="76"/>
      <c r="BW48" s="76"/>
      <c r="BX48" s="76"/>
      <c r="BY48" s="76"/>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76"/>
      <c r="BN49" s="76"/>
      <c r="BO49" s="76"/>
      <c r="BP49" s="76"/>
      <c r="BQ49" s="76"/>
      <c r="BR49" s="76"/>
      <c r="BS49" s="76"/>
      <c r="BT49" s="76"/>
      <c r="BU49" s="76"/>
      <c r="BV49" s="76"/>
      <c r="BW49" s="76"/>
      <c r="BX49" s="76"/>
      <c r="BY49" s="76"/>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76"/>
      <c r="BN50" s="76"/>
      <c r="BO50" s="76"/>
      <c r="BP50" s="76"/>
      <c r="BQ50" s="76"/>
      <c r="BR50" s="76"/>
      <c r="BS50" s="76"/>
      <c r="BT50" s="76"/>
      <c r="BU50" s="76"/>
      <c r="BV50" s="76"/>
      <c r="BW50" s="76"/>
      <c r="BX50" s="76"/>
      <c r="BY50" s="76"/>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76"/>
      <c r="BN51" s="76"/>
      <c r="BO51" s="76"/>
      <c r="BP51" s="76"/>
      <c r="BQ51" s="76"/>
      <c r="BR51" s="76"/>
      <c r="BS51" s="76"/>
      <c r="BT51" s="76"/>
      <c r="BU51" s="76"/>
      <c r="BV51" s="76"/>
      <c r="BW51" s="76"/>
      <c r="BX51" s="76"/>
      <c r="BY51" s="76"/>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76"/>
      <c r="BN52" s="76"/>
      <c r="BO52" s="76"/>
      <c r="BP52" s="76"/>
      <c r="BQ52" s="76"/>
      <c r="BR52" s="76"/>
      <c r="BS52" s="76"/>
      <c r="BT52" s="76"/>
      <c r="BU52" s="76"/>
      <c r="BV52" s="76"/>
      <c r="BW52" s="76"/>
      <c r="BX52" s="76"/>
      <c r="BY52" s="76"/>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76"/>
      <c r="BN53" s="76"/>
      <c r="BO53" s="76"/>
      <c r="BP53" s="76"/>
      <c r="BQ53" s="76"/>
      <c r="BR53" s="76"/>
      <c r="BS53" s="76"/>
      <c r="BT53" s="76"/>
      <c r="BU53" s="76"/>
      <c r="BV53" s="76"/>
      <c r="BW53" s="76"/>
      <c r="BX53" s="76"/>
      <c r="BY53" s="76"/>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76"/>
      <c r="BN54" s="76"/>
      <c r="BO54" s="76"/>
      <c r="BP54" s="76"/>
      <c r="BQ54" s="76"/>
      <c r="BR54" s="76"/>
      <c r="BS54" s="76"/>
      <c r="BT54" s="76"/>
      <c r="BU54" s="76"/>
      <c r="BV54" s="76"/>
      <c r="BW54" s="76"/>
      <c r="BX54" s="76"/>
      <c r="BY54" s="76"/>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76"/>
      <c r="BN55" s="76"/>
      <c r="BO55" s="76"/>
      <c r="BP55" s="76"/>
      <c r="BQ55" s="76"/>
      <c r="BR55" s="76"/>
      <c r="BS55" s="76"/>
      <c r="BT55" s="76"/>
      <c r="BU55" s="76"/>
      <c r="BV55" s="76"/>
      <c r="BW55" s="76"/>
      <c r="BX55" s="76"/>
      <c r="BY55" s="76"/>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76"/>
      <c r="BN56" s="76"/>
      <c r="BO56" s="76"/>
      <c r="BP56" s="76"/>
      <c r="BQ56" s="76"/>
      <c r="BR56" s="76"/>
      <c r="BS56" s="76"/>
      <c r="BT56" s="76"/>
      <c r="BU56" s="76"/>
      <c r="BV56" s="76"/>
      <c r="BW56" s="76"/>
      <c r="BX56" s="76"/>
      <c r="BY56" s="76"/>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76"/>
      <c r="BN57" s="76"/>
      <c r="BO57" s="76"/>
      <c r="BP57" s="76"/>
      <c r="BQ57" s="76"/>
      <c r="BR57" s="76"/>
      <c r="BS57" s="76"/>
      <c r="BT57" s="76"/>
      <c r="BU57" s="76"/>
      <c r="BV57" s="76"/>
      <c r="BW57" s="76"/>
      <c r="BX57" s="76"/>
      <c r="BY57" s="76"/>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76"/>
      <c r="BN58" s="76"/>
      <c r="BO58" s="76"/>
      <c r="BP58" s="76"/>
      <c r="BQ58" s="76"/>
      <c r="BR58" s="76"/>
      <c r="BS58" s="76"/>
      <c r="BT58" s="76"/>
      <c r="BU58" s="76"/>
      <c r="BV58" s="76"/>
      <c r="BW58" s="76"/>
      <c r="BX58" s="76"/>
      <c r="BY58" s="76"/>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76"/>
      <c r="BN59" s="76"/>
      <c r="BO59" s="76"/>
      <c r="BP59" s="76"/>
      <c r="BQ59" s="76"/>
      <c r="BR59" s="76"/>
      <c r="BS59" s="76"/>
      <c r="BT59" s="76"/>
      <c r="BU59" s="76"/>
      <c r="BV59" s="76"/>
      <c r="BW59" s="76"/>
      <c r="BX59" s="76"/>
      <c r="BY59" s="76"/>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76"/>
      <c r="BN60" s="76"/>
      <c r="BO60" s="76"/>
      <c r="BP60" s="76"/>
      <c r="BQ60" s="76"/>
      <c r="BR60" s="76"/>
      <c r="BS60" s="76"/>
      <c r="BT60" s="76"/>
      <c r="BU60" s="76"/>
      <c r="BV60" s="76"/>
      <c r="BW60" s="76"/>
      <c r="BX60" s="76"/>
      <c r="BY60" s="76"/>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76"/>
      <c r="BN61" s="76"/>
      <c r="BO61" s="76"/>
      <c r="BP61" s="76"/>
      <c r="BQ61" s="76"/>
      <c r="BR61" s="76"/>
      <c r="BS61" s="76"/>
      <c r="BT61" s="76"/>
      <c r="BU61" s="76"/>
      <c r="BV61" s="76"/>
      <c r="BW61" s="76"/>
      <c r="BX61" s="76"/>
      <c r="BY61" s="76"/>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76"/>
      <c r="BN62" s="76"/>
      <c r="BO62" s="76"/>
      <c r="BP62" s="76"/>
      <c r="BQ62" s="76"/>
      <c r="BR62" s="76"/>
      <c r="BS62" s="76"/>
      <c r="BT62" s="76"/>
      <c r="BU62" s="76"/>
      <c r="BV62" s="76"/>
      <c r="BW62" s="76"/>
      <c r="BX62" s="76"/>
      <c r="BY62" s="76"/>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115</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4N1IRQFw3cdzItFoYRqIWH7dSILyh9sVNmbMA840r7tOE7Kservdk3VMrIfM4ycgZNl7FFR7r0c3TPVNoW/UXg==" saltValue="T143D3b1XcDd5alyOs3Jc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8" t="s">
        <v>52</v>
      </c>
      <c r="I3" s="79"/>
      <c r="J3" s="79"/>
      <c r="K3" s="79"/>
      <c r="L3" s="79"/>
      <c r="M3" s="79"/>
      <c r="N3" s="79"/>
      <c r="O3" s="79"/>
      <c r="P3" s="79"/>
      <c r="Q3" s="79"/>
      <c r="R3" s="79"/>
      <c r="S3" s="79"/>
      <c r="T3" s="79"/>
      <c r="U3" s="79"/>
      <c r="V3" s="79"/>
      <c r="W3" s="80"/>
      <c r="X3" s="84" t="s">
        <v>53</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54</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55</v>
      </c>
      <c r="B4" s="31"/>
      <c r="C4" s="31"/>
      <c r="D4" s="31"/>
      <c r="E4" s="31"/>
      <c r="F4" s="31"/>
      <c r="G4" s="31"/>
      <c r="H4" s="81"/>
      <c r="I4" s="82"/>
      <c r="J4" s="82"/>
      <c r="K4" s="82"/>
      <c r="L4" s="82"/>
      <c r="M4" s="82"/>
      <c r="N4" s="82"/>
      <c r="O4" s="82"/>
      <c r="P4" s="82"/>
      <c r="Q4" s="82"/>
      <c r="R4" s="82"/>
      <c r="S4" s="82"/>
      <c r="T4" s="82"/>
      <c r="U4" s="82"/>
      <c r="V4" s="82"/>
      <c r="W4" s="83"/>
      <c r="X4" s="77" t="s">
        <v>56</v>
      </c>
      <c r="Y4" s="77"/>
      <c r="Z4" s="77"/>
      <c r="AA4" s="77"/>
      <c r="AB4" s="77"/>
      <c r="AC4" s="77"/>
      <c r="AD4" s="77"/>
      <c r="AE4" s="77"/>
      <c r="AF4" s="77"/>
      <c r="AG4" s="77"/>
      <c r="AH4" s="77"/>
      <c r="AI4" s="77" t="s">
        <v>57</v>
      </c>
      <c r="AJ4" s="77"/>
      <c r="AK4" s="77"/>
      <c r="AL4" s="77"/>
      <c r="AM4" s="77"/>
      <c r="AN4" s="77"/>
      <c r="AO4" s="77"/>
      <c r="AP4" s="77"/>
      <c r="AQ4" s="77"/>
      <c r="AR4" s="77"/>
      <c r="AS4" s="77"/>
      <c r="AT4" s="77" t="s">
        <v>58</v>
      </c>
      <c r="AU4" s="77"/>
      <c r="AV4" s="77"/>
      <c r="AW4" s="77"/>
      <c r="AX4" s="77"/>
      <c r="AY4" s="77"/>
      <c r="AZ4" s="77"/>
      <c r="BA4" s="77"/>
      <c r="BB4" s="77"/>
      <c r="BC4" s="77"/>
      <c r="BD4" s="77"/>
      <c r="BE4" s="77" t="s">
        <v>59</v>
      </c>
      <c r="BF4" s="77"/>
      <c r="BG4" s="77"/>
      <c r="BH4" s="77"/>
      <c r="BI4" s="77"/>
      <c r="BJ4" s="77"/>
      <c r="BK4" s="77"/>
      <c r="BL4" s="77"/>
      <c r="BM4" s="77"/>
      <c r="BN4" s="77"/>
      <c r="BO4" s="77"/>
      <c r="BP4" s="77" t="s">
        <v>60</v>
      </c>
      <c r="BQ4" s="77"/>
      <c r="BR4" s="77"/>
      <c r="BS4" s="77"/>
      <c r="BT4" s="77"/>
      <c r="BU4" s="77"/>
      <c r="BV4" s="77"/>
      <c r="BW4" s="77"/>
      <c r="BX4" s="77"/>
      <c r="BY4" s="77"/>
      <c r="BZ4" s="77"/>
      <c r="CA4" s="77" t="s">
        <v>61</v>
      </c>
      <c r="CB4" s="77"/>
      <c r="CC4" s="77"/>
      <c r="CD4" s="77"/>
      <c r="CE4" s="77"/>
      <c r="CF4" s="77"/>
      <c r="CG4" s="77"/>
      <c r="CH4" s="77"/>
      <c r="CI4" s="77"/>
      <c r="CJ4" s="77"/>
      <c r="CK4" s="77"/>
      <c r="CL4" s="77" t="s">
        <v>62</v>
      </c>
      <c r="CM4" s="77"/>
      <c r="CN4" s="77"/>
      <c r="CO4" s="77"/>
      <c r="CP4" s="77"/>
      <c r="CQ4" s="77"/>
      <c r="CR4" s="77"/>
      <c r="CS4" s="77"/>
      <c r="CT4" s="77"/>
      <c r="CU4" s="77"/>
      <c r="CV4" s="77"/>
      <c r="CW4" s="77" t="s">
        <v>63</v>
      </c>
      <c r="CX4" s="77"/>
      <c r="CY4" s="77"/>
      <c r="CZ4" s="77"/>
      <c r="DA4" s="77"/>
      <c r="DB4" s="77"/>
      <c r="DC4" s="77"/>
      <c r="DD4" s="77"/>
      <c r="DE4" s="77"/>
      <c r="DF4" s="77"/>
      <c r="DG4" s="77"/>
      <c r="DH4" s="77" t="s">
        <v>64</v>
      </c>
      <c r="DI4" s="77"/>
      <c r="DJ4" s="77"/>
      <c r="DK4" s="77"/>
      <c r="DL4" s="77"/>
      <c r="DM4" s="77"/>
      <c r="DN4" s="77"/>
      <c r="DO4" s="77"/>
      <c r="DP4" s="77"/>
      <c r="DQ4" s="77"/>
      <c r="DR4" s="77"/>
      <c r="DS4" s="77" t="s">
        <v>65</v>
      </c>
      <c r="DT4" s="77"/>
      <c r="DU4" s="77"/>
      <c r="DV4" s="77"/>
      <c r="DW4" s="77"/>
      <c r="DX4" s="77"/>
      <c r="DY4" s="77"/>
      <c r="DZ4" s="77"/>
      <c r="EA4" s="77"/>
      <c r="EB4" s="77"/>
      <c r="EC4" s="77"/>
      <c r="ED4" s="77" t="s">
        <v>66</v>
      </c>
      <c r="EE4" s="77"/>
      <c r="EF4" s="77"/>
      <c r="EG4" s="77"/>
      <c r="EH4" s="77"/>
      <c r="EI4" s="77"/>
      <c r="EJ4" s="77"/>
      <c r="EK4" s="77"/>
      <c r="EL4" s="77"/>
      <c r="EM4" s="77"/>
      <c r="EN4" s="77"/>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74811</v>
      </c>
      <c r="D6" s="34">
        <f t="shared" si="3"/>
        <v>47</v>
      </c>
      <c r="E6" s="34">
        <f t="shared" si="3"/>
        <v>1</v>
      </c>
      <c r="F6" s="34">
        <f t="shared" si="3"/>
        <v>0</v>
      </c>
      <c r="G6" s="34">
        <f t="shared" si="3"/>
        <v>0</v>
      </c>
      <c r="H6" s="34" t="str">
        <f t="shared" si="3"/>
        <v>福島県　棚倉町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95.83</v>
      </c>
      <c r="Q6" s="35">
        <f t="shared" si="3"/>
        <v>4468</v>
      </c>
      <c r="R6" s="35">
        <f t="shared" si="3"/>
        <v>13951</v>
      </c>
      <c r="S6" s="35">
        <f t="shared" si="3"/>
        <v>159.93</v>
      </c>
      <c r="T6" s="35">
        <f t="shared" si="3"/>
        <v>87.23</v>
      </c>
      <c r="U6" s="35">
        <f t="shared" si="3"/>
        <v>689</v>
      </c>
      <c r="V6" s="35">
        <f t="shared" si="3"/>
        <v>8.8699999999999992</v>
      </c>
      <c r="W6" s="35">
        <f t="shared" si="3"/>
        <v>77.680000000000007</v>
      </c>
      <c r="X6" s="36">
        <f>IF(X7="",NA(),X7)</f>
        <v>81.739999999999995</v>
      </c>
      <c r="Y6" s="36">
        <f t="shared" ref="Y6:AG6" si="4">IF(Y7="",NA(),Y7)</f>
        <v>77.91</v>
      </c>
      <c r="Z6" s="36">
        <f t="shared" si="4"/>
        <v>60.05</v>
      </c>
      <c r="AA6" s="36">
        <f t="shared" si="4"/>
        <v>64.64</v>
      </c>
      <c r="AB6" s="36">
        <f t="shared" si="4"/>
        <v>72.459999999999994</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1300.49</v>
      </c>
      <c r="BF6" s="36">
        <f t="shared" ref="BF6:BN6" si="7">IF(BF7="",NA(),BF7)</f>
        <v>1671.4</v>
      </c>
      <c r="BG6" s="36">
        <f t="shared" si="7"/>
        <v>1527.15</v>
      </c>
      <c r="BH6" s="36">
        <f t="shared" si="7"/>
        <v>1400.35</v>
      </c>
      <c r="BI6" s="36">
        <f t="shared" si="7"/>
        <v>1424.21</v>
      </c>
      <c r="BJ6" s="36">
        <f t="shared" si="7"/>
        <v>1510.14</v>
      </c>
      <c r="BK6" s="36">
        <f t="shared" si="7"/>
        <v>1595.62</v>
      </c>
      <c r="BL6" s="36">
        <f t="shared" si="7"/>
        <v>1302.33</v>
      </c>
      <c r="BM6" s="36">
        <f t="shared" si="7"/>
        <v>1274.21</v>
      </c>
      <c r="BN6" s="36">
        <f t="shared" si="7"/>
        <v>1183.92</v>
      </c>
      <c r="BO6" s="35" t="str">
        <f>IF(BO7="","",IF(BO7="-","【-】","【"&amp;SUBSTITUTE(TEXT(BO7,"#,##0.00"),"-","△")&amp;"】"))</f>
        <v>【1,084.05】</v>
      </c>
      <c r="BP6" s="36">
        <f>IF(BP7="",NA(),BP7)</f>
        <v>35.049999999999997</v>
      </c>
      <c r="BQ6" s="36">
        <f t="shared" ref="BQ6:BY6" si="8">IF(BQ7="",NA(),BQ7)</f>
        <v>31.76</v>
      </c>
      <c r="BR6" s="36">
        <f t="shared" si="8"/>
        <v>36.53</v>
      </c>
      <c r="BS6" s="36">
        <f t="shared" si="8"/>
        <v>35.47</v>
      </c>
      <c r="BT6" s="36">
        <f t="shared" si="8"/>
        <v>30.4</v>
      </c>
      <c r="BU6" s="36">
        <f t="shared" si="8"/>
        <v>22.67</v>
      </c>
      <c r="BV6" s="36">
        <f t="shared" si="8"/>
        <v>37.92</v>
      </c>
      <c r="BW6" s="36">
        <f t="shared" si="8"/>
        <v>40.89</v>
      </c>
      <c r="BX6" s="36">
        <f t="shared" si="8"/>
        <v>41.25</v>
      </c>
      <c r="BY6" s="36">
        <f t="shared" si="8"/>
        <v>42.5</v>
      </c>
      <c r="BZ6" s="35" t="str">
        <f>IF(BZ7="","",IF(BZ7="-","【-】","【"&amp;SUBSTITUTE(TEXT(BZ7,"#,##0.00"),"-","△")&amp;"】"))</f>
        <v>【53.46】</v>
      </c>
      <c r="CA6" s="36">
        <f>IF(CA7="",NA(),CA7)</f>
        <v>688.07</v>
      </c>
      <c r="CB6" s="36">
        <f t="shared" ref="CB6:CJ6" si="9">IF(CB7="",NA(),CB7)</f>
        <v>762.79</v>
      </c>
      <c r="CC6" s="36">
        <f t="shared" si="9"/>
        <v>661.49</v>
      </c>
      <c r="CD6" s="36">
        <f t="shared" si="9"/>
        <v>680.29</v>
      </c>
      <c r="CE6" s="36">
        <f t="shared" si="9"/>
        <v>811.08</v>
      </c>
      <c r="CF6" s="36">
        <f t="shared" si="9"/>
        <v>789.62</v>
      </c>
      <c r="CG6" s="36">
        <f t="shared" si="9"/>
        <v>423.18</v>
      </c>
      <c r="CH6" s="36">
        <f t="shared" si="9"/>
        <v>383.2</v>
      </c>
      <c r="CI6" s="36">
        <f t="shared" si="9"/>
        <v>383.25</v>
      </c>
      <c r="CJ6" s="36">
        <f t="shared" si="9"/>
        <v>377.72</v>
      </c>
      <c r="CK6" s="35" t="str">
        <f>IF(CK7="","",IF(CK7="-","【-】","【"&amp;SUBSTITUTE(TEXT(CK7,"#,##0.00"),"-","△")&amp;"】"))</f>
        <v>【300.47】</v>
      </c>
      <c r="CL6" s="36">
        <f>IF(CL7="",NA(),CL7)</f>
        <v>61.65</v>
      </c>
      <c r="CM6" s="36">
        <f t="shared" ref="CM6:CU6" si="10">IF(CM7="",NA(),CM7)</f>
        <v>53.97</v>
      </c>
      <c r="CN6" s="36">
        <f t="shared" si="10"/>
        <v>59.66</v>
      </c>
      <c r="CO6" s="36">
        <f t="shared" si="10"/>
        <v>55.36</v>
      </c>
      <c r="CP6" s="36">
        <f t="shared" si="10"/>
        <v>48.29</v>
      </c>
      <c r="CQ6" s="36">
        <f t="shared" si="10"/>
        <v>48.7</v>
      </c>
      <c r="CR6" s="36">
        <f t="shared" si="10"/>
        <v>46.9</v>
      </c>
      <c r="CS6" s="36">
        <f t="shared" si="10"/>
        <v>47.95</v>
      </c>
      <c r="CT6" s="36">
        <f t="shared" si="10"/>
        <v>48.26</v>
      </c>
      <c r="CU6" s="36">
        <f t="shared" si="10"/>
        <v>48.01</v>
      </c>
      <c r="CV6" s="35" t="str">
        <f>IF(CV7="","",IF(CV7="-","【-】","【"&amp;SUBSTITUTE(TEXT(CV7,"#,##0.00"),"-","△")&amp;"】"))</f>
        <v>【54.90】</v>
      </c>
      <c r="CW6" s="36">
        <f>IF(CW7="",NA(),CW7)</f>
        <v>78.5</v>
      </c>
      <c r="CX6" s="36">
        <f t="shared" ref="CX6:DF6" si="11">IF(CX7="",NA(),CX7)</f>
        <v>88.19</v>
      </c>
      <c r="CY6" s="36">
        <f t="shared" si="11"/>
        <v>79.709999999999994</v>
      </c>
      <c r="CZ6" s="36">
        <f t="shared" si="11"/>
        <v>85.19</v>
      </c>
      <c r="DA6" s="36">
        <f t="shared" si="11"/>
        <v>88.27</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4.47</v>
      </c>
      <c r="EE6" s="35">
        <f t="shared" ref="EE6:EM6" si="14">IF(EE7="",NA(),EE7)</f>
        <v>0</v>
      </c>
      <c r="EF6" s="35">
        <f t="shared" si="14"/>
        <v>0</v>
      </c>
      <c r="EG6" s="35">
        <f t="shared" si="14"/>
        <v>0</v>
      </c>
      <c r="EH6" s="35">
        <f t="shared" si="14"/>
        <v>0</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74811</v>
      </c>
      <c r="D7" s="38">
        <v>47</v>
      </c>
      <c r="E7" s="38">
        <v>1</v>
      </c>
      <c r="F7" s="38">
        <v>0</v>
      </c>
      <c r="G7" s="38">
        <v>0</v>
      </c>
      <c r="H7" s="38" t="s">
        <v>96</v>
      </c>
      <c r="I7" s="38" t="s">
        <v>97</v>
      </c>
      <c r="J7" s="38" t="s">
        <v>98</v>
      </c>
      <c r="K7" s="38" t="s">
        <v>99</v>
      </c>
      <c r="L7" s="38" t="s">
        <v>100</v>
      </c>
      <c r="M7" s="38" t="s">
        <v>101</v>
      </c>
      <c r="N7" s="39" t="s">
        <v>102</v>
      </c>
      <c r="O7" s="39" t="s">
        <v>103</v>
      </c>
      <c r="P7" s="39">
        <v>95.83</v>
      </c>
      <c r="Q7" s="39">
        <v>4468</v>
      </c>
      <c r="R7" s="39">
        <v>13951</v>
      </c>
      <c r="S7" s="39">
        <v>159.93</v>
      </c>
      <c r="T7" s="39">
        <v>87.23</v>
      </c>
      <c r="U7" s="39">
        <v>689</v>
      </c>
      <c r="V7" s="39">
        <v>8.8699999999999992</v>
      </c>
      <c r="W7" s="39">
        <v>77.680000000000007</v>
      </c>
      <c r="X7" s="39">
        <v>81.739999999999995</v>
      </c>
      <c r="Y7" s="39">
        <v>77.91</v>
      </c>
      <c r="Z7" s="39">
        <v>60.05</v>
      </c>
      <c r="AA7" s="39">
        <v>64.64</v>
      </c>
      <c r="AB7" s="39">
        <v>72.459999999999994</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1300.49</v>
      </c>
      <c r="BF7" s="39">
        <v>1671.4</v>
      </c>
      <c r="BG7" s="39">
        <v>1527.15</v>
      </c>
      <c r="BH7" s="39">
        <v>1400.35</v>
      </c>
      <c r="BI7" s="39">
        <v>1424.21</v>
      </c>
      <c r="BJ7" s="39">
        <v>1510.14</v>
      </c>
      <c r="BK7" s="39">
        <v>1595.62</v>
      </c>
      <c r="BL7" s="39">
        <v>1302.33</v>
      </c>
      <c r="BM7" s="39">
        <v>1274.21</v>
      </c>
      <c r="BN7" s="39">
        <v>1183.92</v>
      </c>
      <c r="BO7" s="39">
        <v>1084.05</v>
      </c>
      <c r="BP7" s="39">
        <v>35.049999999999997</v>
      </c>
      <c r="BQ7" s="39">
        <v>31.76</v>
      </c>
      <c r="BR7" s="39">
        <v>36.53</v>
      </c>
      <c r="BS7" s="39">
        <v>35.47</v>
      </c>
      <c r="BT7" s="39">
        <v>30.4</v>
      </c>
      <c r="BU7" s="39">
        <v>22.67</v>
      </c>
      <c r="BV7" s="39">
        <v>37.92</v>
      </c>
      <c r="BW7" s="39">
        <v>40.89</v>
      </c>
      <c r="BX7" s="39">
        <v>41.25</v>
      </c>
      <c r="BY7" s="39">
        <v>42.5</v>
      </c>
      <c r="BZ7" s="39">
        <v>53.46</v>
      </c>
      <c r="CA7" s="39">
        <v>688.07</v>
      </c>
      <c r="CB7" s="39">
        <v>762.79</v>
      </c>
      <c r="CC7" s="39">
        <v>661.49</v>
      </c>
      <c r="CD7" s="39">
        <v>680.29</v>
      </c>
      <c r="CE7" s="39">
        <v>811.08</v>
      </c>
      <c r="CF7" s="39">
        <v>789.62</v>
      </c>
      <c r="CG7" s="39">
        <v>423.18</v>
      </c>
      <c r="CH7" s="39">
        <v>383.2</v>
      </c>
      <c r="CI7" s="39">
        <v>383.25</v>
      </c>
      <c r="CJ7" s="39">
        <v>377.72</v>
      </c>
      <c r="CK7" s="39">
        <v>300.47000000000003</v>
      </c>
      <c r="CL7" s="39">
        <v>61.65</v>
      </c>
      <c r="CM7" s="39">
        <v>53.97</v>
      </c>
      <c r="CN7" s="39">
        <v>59.66</v>
      </c>
      <c r="CO7" s="39">
        <v>55.36</v>
      </c>
      <c r="CP7" s="39">
        <v>48.29</v>
      </c>
      <c r="CQ7" s="39">
        <v>48.7</v>
      </c>
      <c r="CR7" s="39">
        <v>46.9</v>
      </c>
      <c r="CS7" s="39">
        <v>47.95</v>
      </c>
      <c r="CT7" s="39">
        <v>48.26</v>
      </c>
      <c r="CU7" s="39">
        <v>48.01</v>
      </c>
      <c r="CV7" s="39">
        <v>54.9</v>
      </c>
      <c r="CW7" s="39">
        <v>78.5</v>
      </c>
      <c r="CX7" s="39">
        <v>88.19</v>
      </c>
      <c r="CY7" s="39">
        <v>79.709999999999994</v>
      </c>
      <c r="CZ7" s="39">
        <v>85.19</v>
      </c>
      <c r="DA7" s="39">
        <v>88.27</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4.47</v>
      </c>
      <c r="EE7" s="39">
        <v>0</v>
      </c>
      <c r="EF7" s="39">
        <v>0</v>
      </c>
      <c r="EG7" s="39">
        <v>0</v>
      </c>
      <c r="EH7" s="39">
        <v>0</v>
      </c>
      <c r="EI7" s="39">
        <v>1.26</v>
      </c>
      <c r="EJ7" s="39">
        <v>0.78</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U5020</cp:lastModifiedBy>
  <cp:lastPrinted>2021-01-26T00:50:37Z</cp:lastPrinted>
  <dcterms:created xsi:type="dcterms:W3CDTF">2020-12-04T02:19:24Z</dcterms:created>
  <dcterms:modified xsi:type="dcterms:W3CDTF">2021-01-26T00:50:42Z</dcterms:modified>
  <cp:category/>
</cp:coreProperties>
</file>