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mc:AlternateContent xmlns:mc="http://schemas.openxmlformats.org/markup-compatibility/2006">
    <mc:Choice Requires="x15">
      <x15ac:absPath xmlns:x15ac="http://schemas.microsoft.com/office/spreadsheetml/2010/11/ac" url="F:\"/>
    </mc:Choice>
  </mc:AlternateContent>
  <workbookProtection workbookAlgorithmName="SHA-512" workbookHashValue="hH3LtM7YI5YrhW7k4Sd2p8FsOms067//EZPh0T9x8tOLxfaBXa9tzNyiopahCMMTwt/ujqKupcraBQDLzEA6bg==" workbookSaltValue="HibnOflhg/4tcRBmYSZs4Q==" workbookSpinCount="100000" lockStructure="1"/>
  <bookViews>
    <workbookView xWindow="-120" yWindow="-120" windowWidth="24240" windowHeight="1329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<sst xmlns="http://schemas.openxmlformats.org/spreadsheetml/2006/main" count="228" uniqueCount="113">
  <si>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</si>
  <si>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</si>
  <si>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</si>
  <si>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</si>
  <si>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</si>
  <si>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</si>
  <si>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</si>
  <si>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</si>
  <si>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</si>
  <si>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</si>
  <si>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</si>
  <si>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</si>
  <si>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</si>
  <si>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</si>
  <si>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</si>
  <si>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</si>
  <si>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</si>
  <si>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</si>
  <si>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</si>
  <si>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</si>
  <si>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</si>
  <si>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</si>
  <si>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</si>
  <si>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</si>
  <si>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</si>
  <si>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</si>
  <si>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</si>
  <si>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</si>
  <si>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</si>
  <si>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</si>
  <si>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</si>
  <si>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</si>
  <si>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</si>
  <si>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</si>
  <si>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</si>
  <si>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</si>
  <si>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</si>
  <si>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</si>
  <si>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</si>
  <si>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</si>
  <si>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</si>
  <si>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</si>
  <si>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</si>
  <si>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</si>
  <si>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</si>
  <si>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</si>
  <si>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</si>
  <si>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</si>
  <si>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</si>
  <si>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</si>
  <si>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</si>
  <si>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</si>
  <si>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</si>
  <si>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</si>
  <si>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</si>
  <si>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</si>
  <si>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</si>
  <si>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</si>
  <si>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</si>
  <si>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</si>
  <si>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</si>
  <si>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</si>
  <si>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</si>
  <si>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</si>
  <si>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</si>
  <si>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</si>
  <si>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</si>
  <si>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</si>
  <si>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</si>
  <si>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</si>
  <si>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</si>
  <si>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</si>
  <si>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</si>
  <si>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</si>
  <si>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</si>
  <si>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</si>
  <si>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</si>
  <si>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</si>
  <si>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</si>
  <si>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</si>
  <si>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</si>
  <si>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</si>
  <si>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</si>
  <si>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</si>
  <si>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</si>
  <si>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</si>
  <si>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</si>
  <si>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</si>
  <si>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</si>
  <si>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</si>
  <si>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</si>
  <si>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</si>
  <si>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</si>
  <si>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</si>
  <si>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</si>
  <si>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</si>
  <si>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</si>
  <si>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</si>
  <si>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</si>
  <si>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</si>
  <si>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</si>
  <si>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</si>
  <si>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</si>
  <si>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</si>
  <si>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</si>
  <si>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</si>
  <si>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</si>
  <si>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</si>
  <si>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</si>
  <si>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</si>
  <si>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は年々上昇しており、施設の老朽化が進行していますが、財政的に定期更新が出来る状況ではないため、施設のメンテナンスに努め効果的な維持管理を図りながら、重要給配水施設の計画的な施設更新に取り組むことにしています。平成28年度までの管路更新率は、類似団体自体の指標が低い状況であるにもかかわらず、さらに低い指標となっており、更新事業の立ち遅れが明確になっており、更新の遅れが有収率の低下につながっていました。平成29年度より重要給配水施設の更新に取り組んでおり、令和元年度は管路更新率約1.38％になっています。管路経年化率については、総延長約112km中、耐用年数を経過している管路延長が約29.7㎞ですが、うち、石綿セメント管の未更新延長が約7.3kmあり、引き続き管路更新事業に取り組まなければならない状況にあります。</t>
    <rPh sb="116" eb="118">
      <t>ヘイセイ</t>
    </rPh>
    <rPh sb="120" eb="122">
      <t>ネンド</t>
    </rPh>
    <rPh sb="213" eb="215">
      <t>ヘイセイ</t>
    </rPh>
    <rPh sb="217" eb="219">
      <t>ネンド</t>
    </rPh>
    <rPh sb="229" eb="231">
      <t>コウシン</t>
    </rPh>
    <rPh sb="232" eb="233">
      <t>ト</t>
    </rPh>
    <rPh sb="234" eb="235">
      <t>ク</t>
    </rPh>
    <rPh sb="240" eb="242">
      <t>レイワ</t>
    </rPh>
    <rPh sb="242" eb="243">
      <t>モト</t>
    </rPh>
    <rPh sb="243" eb="245">
      <t>ネンド</t>
    </rPh>
    <rPh sb="340" eb="341">
      <t>ヒ</t>
    </rPh>
    <rPh sb="342" eb="343">
      <t>ツヅ</t>
    </rPh>
    <rPh sb="351" eb="352">
      <t>ト</t>
    </rPh>
    <rPh sb="353" eb="354">
      <t>ク</t>
    </rPh>
    <phoneticPr fontId="4"/>
  </si>
  <si>
    <t>　白河広域市町村圏整備組合からの受水のための投資、新たな受水費の負担及び東日本大震災で受けた管路施設等のダメージによる漏水の多発や不明水の増加が有収率の低下を招き、これらが複合的に影響して給水原価や料金回収率の数値を悪くしています。また、平成17年度からの受水にあたり多額の投資を要したことで既存施設の更新が遅れているにもかかわらず、経常収支比率及び流動比率の数値が安定しているのは、受水施設の一部移管に伴う負担金約3.1億円を支払うために資金の内部留保に努めたことと、この間施設更新事業を抑制してきたことによるものであります。この負担金の支払いが今後6年間続くことも含め、水道ビジョン（経営戦略）の改定やアセットマネジメントを策定に取組み、統廃合を見据えた計画的な施設更新を進め、安心・安全な水道事業の運営に努めます。
　</t>
    <rPh sb="274" eb="276">
      <t>コンゴ</t>
    </rPh>
    <rPh sb="279" eb="280">
      <t>ツヅ</t>
    </rPh>
    <rPh sb="284" eb="285">
      <t>フク</t>
    </rPh>
    <rPh sb="300" eb="302">
      <t>カイテイ</t>
    </rPh>
    <rPh sb="314" eb="316">
      <t>サクテイ</t>
    </rPh>
    <rPh sb="317" eb="319">
      <t>トリクミ</t>
    </rPh>
    <rPh sb="338" eb="339">
      <t>スス</t>
    </rPh>
    <phoneticPr fontId="4"/>
  </si>
  <si>
    <t>　東日本大震災以降、それまで80%を超えていた有収率が一気に低下し、平成25年度には70.15%まで落ち込みましたが、平成23年度から広範囲に取り組んできた漏水調査と漏水修繕の効果が表れ、有収率は徐々に上昇してきており、70％台後半の数値になっています。この効果により経常費用の抑制が図られ、経常経費比率の改善されてきていましたが、平成30年度以降、料金収入等の落込みにより経常経費比率が低下してきています。企業会計の内部留保資金は約2.9億円であり、平成30年度から白河広域市町村圏整備組合に支払っているの負担金についても十分対応できる水準にありますが、人口減少や節水意識の向上等により給水収益の増加が今後見込めないため流動性比率に注意しながら慎重な経営に努めなければならない状況にあります。
　企業債については、元金償還額が約1億2千万円、借入額は約1億5千万円となっております。なお、類似団体と比較して企業債残高給水収益比率が高いのは、平成17年度より白河広域市町村圏整備組合からの水道用水受水のための施設整備に約18億円を投資したことによるものであり、今後さらに重要給配水施設の更新事業が予定されているため、当面改善が見込めない状況にあります。
　令和元年度の1日最大配水量は4,908㎥、1日平均配水量は4,407㎥ですが、計画配水量は1日当たり8,300㎥となっており、今後、水源の休止や浄水場の廃止等配水量の推移を見ながら検討することで効率的な事業運営に努め、経営の健全性を担保していかなければなりません。</t>
    <rPh sb="113" eb="114">
      <t>ダイ</t>
    </rPh>
    <rPh sb="114" eb="116">
      <t>コウハン</t>
    </rPh>
    <rPh sb="117" eb="119">
      <t>スウチ</t>
    </rPh>
    <rPh sb="166" eb="168">
      <t>ヘイセイ</t>
    </rPh>
    <rPh sb="170" eb="172">
      <t>ネンド</t>
    </rPh>
    <rPh sb="172" eb="174">
      <t>イコウ</t>
    </rPh>
    <rPh sb="175" eb="177">
      <t>リョウキン</t>
    </rPh>
    <rPh sb="177" eb="179">
      <t>シュウニュウ</t>
    </rPh>
    <rPh sb="179" eb="180">
      <t>ナド</t>
    </rPh>
    <rPh sb="181" eb="183">
      <t>オチコ</t>
    </rPh>
    <rPh sb="194" eb="196">
      <t>テイカ</t>
    </rPh>
    <rPh sb="480" eb="482">
      <t>コンゴ</t>
    </rPh>
    <rPh sb="485" eb="487">
      <t>ジュウヨウ</t>
    </rPh>
    <rPh sb="493" eb="495">
      <t>コウシン</t>
    </rPh>
    <rPh sb="495" eb="497">
      <t>ジギョウ</t>
    </rPh>
    <rPh sb="498" eb="500">
      <t>ヨテイ</t>
    </rPh>
    <rPh sb="512" eb="514">
      <t>レイワ</t>
    </rPh>
    <rPh sb="514" eb="515">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</si>
</sst>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0.22</c:v>
                </c:pt>
                <c:pt idx="1">
                  <c:v>0.17</c:v>
                </c:pt>
                <c:pt idx="2">
                  <c:v>0.85</c:v>
                </c:pt>
                <c:pt idx="3">
                  <c:v>1.76</c:v>
                </c:pt>
                <c:pt idx="4">
                  <c:v>1.38</c:v>
                </c:pt>
              </c:numCache>
            </c:numRef>
          </c:val>
          <c:extLst>
            <c:ext xmlns:c16="http://schemas.microsoft.com/office/drawing/2014/chart" uri="{C3380CC4-5D6E-409C-BE32-E72D297353CC}">
              <c16:uniqueId val="{00000000-B9D1-495E-B600-6C92A6D2345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c:ext xmlns:c16="http://schemas.microsoft.com/office/drawing/2014/chart" uri="{C3380CC4-5D6E-409C-BE32-E72D297353CC}">
              <c16:uniqueId val="{00000001-B9D1-495E-B600-6C92A6D2345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55.18</c:v>
                </c:pt>
                <c:pt idx="1">
                  <c:v>56.61</c:v>
                </c:pt>
                <c:pt idx="2">
                  <c:v>54.57</c:v>
                </c:pt>
                <c:pt idx="3">
                  <c:v>56.06</c:v>
                </c:pt>
                <c:pt idx="4">
                  <c:v>53.09</c:v>
                </c:pt>
              </c:numCache>
            </c:numRef>
          </c:val>
          <c:extLst>
            <c:ext xmlns:c16="http://schemas.microsoft.com/office/drawing/2014/chart" uri="{C3380CC4-5D6E-409C-BE32-E72D297353CC}">
              <c16:uniqueId val="{00000000-03FB-477F-A4BD-D9CD4288D8D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c:ext xmlns:c16="http://schemas.microsoft.com/office/drawing/2014/chart" uri="{C3380CC4-5D6E-409C-BE32-E72D297353CC}">
              <c16:uniqueId val="{00000001-03FB-477F-A4BD-D9CD4288D8D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79.05</c:v>
                </c:pt>
                <c:pt idx="1">
                  <c:v>75.37</c:v>
                </c:pt>
                <c:pt idx="2">
                  <c:v>78.97</c:v>
                </c:pt>
                <c:pt idx="3">
                  <c:v>76.319999999999993</c:v>
                </c:pt>
                <c:pt idx="4">
                  <c:v>77.88</c:v>
                </c:pt>
              </c:numCache>
            </c:numRef>
          </c:val>
          <c:extLst>
            <c:ext xmlns:c16="http://schemas.microsoft.com/office/drawing/2014/chart" uri="{C3380CC4-5D6E-409C-BE32-E72D297353CC}">
              <c16:uniqueId val="{00000000-758B-4F0A-B9B1-B71C9C6E30A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758B-4F0A-B9B1-B71C9C6E30A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113.05</c:v>
                </c:pt>
                <c:pt idx="1">
                  <c:v>123.61</c:v>
                </c:pt>
                <c:pt idx="2">
                  <c:v>122.8</c:v>
                </c:pt>
                <c:pt idx="3">
                  <c:v>114.63</c:v>
                </c:pt>
                <c:pt idx="4">
                  <c:v>109.83</c:v>
                </c:pt>
              </c:numCache>
            </c:numRef>
          </c:val>
          <c:extLst>
            <c:ext xmlns:c16="http://schemas.microsoft.com/office/drawing/2014/chart" uri="{C3380CC4-5D6E-409C-BE32-E72D297353CC}">
              <c16:uniqueId val="{00000000-E209-43BD-9E44-1D68AB83DD8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c:ext xmlns:c16="http://schemas.microsoft.com/office/drawing/2014/chart" uri="{C3380CC4-5D6E-409C-BE32-E72D297353CC}">
              <c16:uniqueId val="{00000001-E209-43BD-9E44-1D68AB83DD8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46.24</c:v>
                </c:pt>
                <c:pt idx="1">
                  <c:v>50.79</c:v>
                </c:pt>
                <c:pt idx="2">
                  <c:v>51.77</c:v>
                </c:pt>
                <c:pt idx="3">
                  <c:v>51.89</c:v>
                </c:pt>
                <c:pt idx="4">
                  <c:v>51.96</c:v>
                </c:pt>
              </c:numCache>
            </c:numRef>
          </c:val>
          <c:extLst>
            <c:ext xmlns:c16="http://schemas.microsoft.com/office/drawing/2014/chart" uri="{C3380CC4-5D6E-409C-BE32-E72D297353CC}">
              <c16:uniqueId val="{00000000-358A-4344-ADD0-79FBB52F883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c:ext xmlns:c16="http://schemas.microsoft.com/office/drawing/2014/chart" uri="{C3380CC4-5D6E-409C-BE32-E72D297353CC}">
              <c16:uniqueId val="{00000001-358A-4344-ADD0-79FBB52F883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6.69</c:v>
                </c:pt>
                <c:pt idx="1">
                  <c:v>6.67</c:v>
                </c:pt>
                <c:pt idx="2">
                  <c:v>10.68</c:v>
                </c:pt>
                <c:pt idx="3">
                  <c:v>16.68</c:v>
                </c:pt>
                <c:pt idx="4">
                  <c:v>25.29</c:v>
                </c:pt>
              </c:numCache>
            </c:numRef>
          </c:val>
          <c:extLst>
            <c:ext xmlns:c16="http://schemas.microsoft.com/office/drawing/2014/chart" uri="{C3380CC4-5D6E-409C-BE32-E72D297353CC}">
              <c16:uniqueId val="{00000000-71A5-46C9-8B47-2B6805FD7E6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c:ext xmlns:c16="http://schemas.microsoft.com/office/drawing/2014/chart" uri="{C3380CC4-5D6E-409C-BE32-E72D297353CC}">
              <c16:uniqueId val="{00000001-71A5-46C9-8B47-2B6805FD7E6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B6-4A84-AAAE-14BEFFACAC5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c:ext xmlns:c16="http://schemas.microsoft.com/office/drawing/2014/chart" uri="{C3380CC4-5D6E-409C-BE32-E72D297353CC}">
              <c16:uniqueId val="{00000001-2FB6-4A84-AAAE-14BEFFACAC5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241.69</c:v>
                </c:pt>
                <c:pt idx="1">
                  <c:v>227.41</c:v>
                </c:pt>
                <c:pt idx="2">
                  <c:v>245.64</c:v>
                </c:pt>
                <c:pt idx="3">
                  <c:v>234.41</c:v>
                </c:pt>
                <c:pt idx="4">
                  <c:v>217.22</c:v>
                </c:pt>
              </c:numCache>
            </c:numRef>
          </c:val>
          <c:extLst>
            <c:ext xmlns:c16="http://schemas.microsoft.com/office/drawing/2014/chart" uri="{C3380CC4-5D6E-409C-BE32-E72D297353CC}">
              <c16:uniqueId val="{00000000-382E-45F3-A5D3-B28BAD79CD1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c:ext xmlns:c16="http://schemas.microsoft.com/office/drawing/2014/chart" uri="{C3380CC4-5D6E-409C-BE32-E72D297353CC}">
              <c16:uniqueId val="{00000001-382E-45F3-A5D3-B28BAD79CD1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672.04</c:v>
                </c:pt>
                <c:pt idx="1">
                  <c:v>655.53</c:v>
                </c:pt>
                <c:pt idx="2">
                  <c:v>630.47</c:v>
                </c:pt>
                <c:pt idx="3">
                  <c:v>645.86</c:v>
                </c:pt>
                <c:pt idx="4">
                  <c:v>676.53</c:v>
                </c:pt>
              </c:numCache>
            </c:numRef>
          </c:val>
          <c:extLst>
            <c:ext xmlns:c16="http://schemas.microsoft.com/office/drawing/2014/chart" uri="{C3380CC4-5D6E-409C-BE32-E72D297353CC}">
              <c16:uniqueId val="{00000000-C60A-459F-A8C0-34504223D83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c:ext xmlns:c16="http://schemas.microsoft.com/office/drawing/2014/chart" uri="{C3380CC4-5D6E-409C-BE32-E72D297353CC}">
              <c16:uniqueId val="{00000001-C60A-459F-A8C0-34504223D83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87.57</c:v>
                </c:pt>
                <c:pt idx="1">
                  <c:v>95.19</c:v>
                </c:pt>
                <c:pt idx="2">
                  <c:v>96.05</c:v>
                </c:pt>
                <c:pt idx="3">
                  <c:v>90.3</c:v>
                </c:pt>
                <c:pt idx="4">
                  <c:v>93.3</c:v>
                </c:pt>
              </c:numCache>
            </c:numRef>
          </c:val>
          <c:extLst>
            <c:ext xmlns:c16="http://schemas.microsoft.com/office/drawing/2014/chart" uri="{C3380CC4-5D6E-409C-BE32-E72D297353CC}">
              <c16:uniqueId val="{00000000-2BB6-4304-A1C0-03488D8B28B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c:ext xmlns:c16="http://schemas.microsoft.com/office/drawing/2014/chart" uri="{C3380CC4-5D6E-409C-BE32-E72D297353CC}">
              <c16:uniqueId val="{00000001-2BB6-4304-A1C0-03488D8B28B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255.77</c:v>
                </c:pt>
                <c:pt idx="1">
                  <c:v>235.71</c:v>
                </c:pt>
                <c:pt idx="2">
                  <c:v>233.44</c:v>
                </c:pt>
                <c:pt idx="3">
                  <c:v>248.37</c:v>
                </c:pt>
                <c:pt idx="4">
                  <c:v>240.74</c:v>
                </c:pt>
              </c:numCache>
            </c:numRef>
          </c:val>
          <c:extLst>
            <c:ext xmlns:c16="http://schemas.microsoft.com/office/drawing/2014/chart" uri="{C3380CC4-5D6E-409C-BE32-E72D297353CC}">
              <c16:uniqueId val="{00000000-F87D-4181-AB50-CA4D174558D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c:ext xmlns:c16="http://schemas.microsoft.com/office/drawing/2014/chart" uri="{C3380CC4-5D6E-409C-BE32-E72D297353CC}">
              <c16:uniqueId val="{00000001-F87D-4181-AB50-CA4D174558D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棚倉町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13951</v>
      </c>
      <c r="AM8" s="61"/>
      <c r="AN8" s="61"/>
      <c r="AO8" s="61"/>
      <c r="AP8" s="61"/>
      <c r="AQ8" s="61"/>
      <c r="AR8" s="61"/>
      <c r="AS8" s="61"/>
      <c r="AT8" s="52">
        <f>データ!$S$6</f>
        <v>159.93</v>
      </c>
      <c r="AU8" s="53"/>
      <c r="AV8" s="53"/>
      <c r="AW8" s="53"/>
      <c r="AX8" s="53"/>
      <c r="AY8" s="53"/>
      <c r="AZ8" s="53"/>
      <c r="BA8" s="53"/>
      <c r="BB8" s="54">
        <f>データ!$T$6</f>
        <v>87.23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33.54</v>
      </c>
      <c r="J10" s="53"/>
      <c r="K10" s="53"/>
      <c r="L10" s="53"/>
      <c r="M10" s="53"/>
      <c r="N10" s="53"/>
      <c r="O10" s="64"/>
      <c r="P10" s="54">
        <f>データ!$P$6</f>
        <v>98.57</v>
      </c>
      <c r="Q10" s="54"/>
      <c r="R10" s="54"/>
      <c r="S10" s="54"/>
      <c r="T10" s="54"/>
      <c r="U10" s="54"/>
      <c r="V10" s="54"/>
      <c r="W10" s="61">
        <f>データ!$Q$6</f>
        <v>4468</v>
      </c>
      <c r="X10" s="61"/>
      <c r="Y10" s="61"/>
      <c r="Z10" s="61"/>
      <c r="AA10" s="61"/>
      <c r="AB10" s="61"/>
      <c r="AC10" s="61"/>
      <c r="AD10" s="2"/>
      <c r="AE10" s="2"/>
      <c r="AF10" s="2"/>
      <c r="AG10" s="2"/>
      <c r="AH10" s="4"/>
      <c r="AI10" s="4"/>
      <c r="AJ10" s="4"/>
      <c r="AK10" s="4"/>
      <c r="AL10" s="61">
        <f>データ!$U$6</f>
        <v>12920</v>
      </c>
      <c r="AM10" s="61"/>
      <c r="AN10" s="61"/>
      <c r="AO10" s="61"/>
      <c r="AP10" s="61"/>
      <c r="AQ10" s="61"/>
      <c r="AR10" s="61"/>
      <c r="AS10" s="61"/>
      <c r="AT10" s="52">
        <f>データ!$V$6</f>
        <v>30.1</v>
      </c>
      <c r="AU10" s="53"/>
      <c r="AV10" s="53"/>
      <c r="AW10" s="53"/>
      <c r="AX10" s="53"/>
      <c r="AY10" s="53"/>
      <c r="AZ10" s="53"/>
      <c r="BA10" s="53"/>
      <c r="BB10" s="54">
        <f>データ!$W$6</f>
        <v>429.24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0HE+YEc4PY2yvucZbS853t8ROU5F9CRYNRL/T1boHWonjzYhqUrSk8MqTsKYK87cgKWEuFR4R3ozyV9+7xEl4g==" saltValue="iBJkiN7UX0wiwxkZiRCyC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74811</v>
      </c>
      <c r="D6" s="34">
        <f t="shared" si="3"/>
        <v>46</v>
      </c>
      <c r="E6" s="34">
        <f t="shared" si="3"/>
        <v>1</v>
      </c>
      <c r="F6" s="34">
        <f t="shared" si="3"/>
        <v>0</v>
      </c>
      <c r="G6" s="34">
        <f t="shared" si="3"/>
        <v>1</v>
      </c>
      <c r="H6" s="34" t="str">
        <f t="shared" si="3"/>
        <v>福島県　棚倉町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33.54</v>
      </c>
      <c r="P6" s="35">
        <f t="shared" si="3"/>
        <v>98.57</v>
      </c>
      <c r="Q6" s="35">
        <f t="shared" si="3"/>
        <v>4468</v>
      </c>
      <c r="R6" s="35">
        <f t="shared" si="3"/>
        <v>13951</v>
      </c>
      <c r="S6" s="35">
        <f t="shared" si="3"/>
        <v>159.93</v>
      </c>
      <c r="T6" s="35">
        <f t="shared" si="3"/>
        <v>87.23</v>
      </c>
      <c r="U6" s="35">
        <f t="shared" si="3"/>
        <v>12920</v>
      </c>
      <c r="V6" s="35">
        <f t="shared" si="3"/>
        <v>30.1</v>
      </c>
      <c r="W6" s="35">
        <f t="shared" si="3"/>
        <v>429.24</v>
      </c>
      <c r="X6" s="36">
        <f>IF(X7="",NA(),X7)</f>
        <v>113.05</v>
      </c>
      <c r="Y6" s="36">
        <f t="shared" ref="Y6:AG6" si="4">IF(Y7="",NA(),Y7)</f>
        <v>123.61</v>
      </c>
      <c r="Z6" s="36">
        <f t="shared" si="4"/>
        <v>122.8</v>
      </c>
      <c r="AA6" s="36">
        <f t="shared" si="4"/>
        <v>114.63</v>
      </c>
      <c r="AB6" s="36">
        <f t="shared" si="4"/>
        <v>109.83</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241.69</v>
      </c>
      <c r="AU6" s="36">
        <f t="shared" ref="AU6:BC6" si="6">IF(AU7="",NA(),AU7)</f>
        <v>227.41</v>
      </c>
      <c r="AV6" s="36">
        <f t="shared" si="6"/>
        <v>245.64</v>
      </c>
      <c r="AW6" s="36">
        <f t="shared" si="6"/>
        <v>234.41</v>
      </c>
      <c r="AX6" s="36">
        <f t="shared" si="6"/>
        <v>217.22</v>
      </c>
      <c r="AY6" s="36">
        <f t="shared" si="6"/>
        <v>398.29</v>
      </c>
      <c r="AZ6" s="36">
        <f t="shared" si="6"/>
        <v>388.67</v>
      </c>
      <c r="BA6" s="36">
        <f t="shared" si="6"/>
        <v>355.27</v>
      </c>
      <c r="BB6" s="36">
        <f t="shared" si="6"/>
        <v>359.7</v>
      </c>
      <c r="BC6" s="36">
        <f t="shared" si="6"/>
        <v>362.93</v>
      </c>
      <c r="BD6" s="35" t="str">
        <f>IF(BD7="","",IF(BD7="-","【-】","【"&amp;SUBSTITUTE(TEXT(BD7,"#,##0.00"),"-","△")&amp;"】"))</f>
        <v>【264.97】</v>
      </c>
      <c r="BE6" s="36">
        <f>IF(BE7="",NA(),BE7)</f>
        <v>672.04</v>
      </c>
      <c r="BF6" s="36">
        <f t="shared" ref="BF6:BN6" si="7">IF(BF7="",NA(),BF7)</f>
        <v>655.53</v>
      </c>
      <c r="BG6" s="36">
        <f t="shared" si="7"/>
        <v>630.47</v>
      </c>
      <c r="BH6" s="36">
        <f t="shared" si="7"/>
        <v>645.86</v>
      </c>
      <c r="BI6" s="36">
        <f t="shared" si="7"/>
        <v>676.53</v>
      </c>
      <c r="BJ6" s="36">
        <f t="shared" si="7"/>
        <v>431</v>
      </c>
      <c r="BK6" s="36">
        <f t="shared" si="7"/>
        <v>422.5</v>
      </c>
      <c r="BL6" s="36">
        <f t="shared" si="7"/>
        <v>458.27</v>
      </c>
      <c r="BM6" s="36">
        <f t="shared" si="7"/>
        <v>447.01</v>
      </c>
      <c r="BN6" s="36">
        <f t="shared" si="7"/>
        <v>439.05</v>
      </c>
      <c r="BO6" s="35" t="str">
        <f>IF(BO7="","",IF(BO7="-","【-】","【"&amp;SUBSTITUTE(TEXT(BO7,"#,##0.00"),"-","△")&amp;"】"))</f>
        <v>【266.61】</v>
      </c>
      <c r="BP6" s="36">
        <f>IF(BP7="",NA(),BP7)</f>
        <v>87.57</v>
      </c>
      <c r="BQ6" s="36">
        <f t="shared" ref="BQ6:BY6" si="8">IF(BQ7="",NA(),BQ7)</f>
        <v>95.19</v>
      </c>
      <c r="BR6" s="36">
        <f t="shared" si="8"/>
        <v>96.05</v>
      </c>
      <c r="BS6" s="36">
        <f t="shared" si="8"/>
        <v>90.3</v>
      </c>
      <c r="BT6" s="36">
        <f t="shared" si="8"/>
        <v>93.3</v>
      </c>
      <c r="BU6" s="36">
        <f t="shared" si="8"/>
        <v>100.82</v>
      </c>
      <c r="BV6" s="36">
        <f t="shared" si="8"/>
        <v>101.64</v>
      </c>
      <c r="BW6" s="36">
        <f t="shared" si="8"/>
        <v>96.77</v>
      </c>
      <c r="BX6" s="36">
        <f t="shared" si="8"/>
        <v>95.81</v>
      </c>
      <c r="BY6" s="36">
        <f t="shared" si="8"/>
        <v>95.26</v>
      </c>
      <c r="BZ6" s="35" t="str">
        <f>IF(BZ7="","",IF(BZ7="-","【-】","【"&amp;SUBSTITUTE(TEXT(BZ7,"#,##0.00"),"-","△")&amp;"】"))</f>
        <v>【103.24】</v>
      </c>
      <c r="CA6" s="36">
        <f>IF(CA7="",NA(),CA7)</f>
        <v>255.77</v>
      </c>
      <c r="CB6" s="36">
        <f t="shared" ref="CB6:CJ6" si="9">IF(CB7="",NA(),CB7)</f>
        <v>235.71</v>
      </c>
      <c r="CC6" s="36">
        <f t="shared" si="9"/>
        <v>233.44</v>
      </c>
      <c r="CD6" s="36">
        <f t="shared" si="9"/>
        <v>248.37</v>
      </c>
      <c r="CE6" s="36">
        <f t="shared" si="9"/>
        <v>240.74</v>
      </c>
      <c r="CF6" s="36">
        <f t="shared" si="9"/>
        <v>179.55</v>
      </c>
      <c r="CG6" s="36">
        <f t="shared" si="9"/>
        <v>179.16</v>
      </c>
      <c r="CH6" s="36">
        <f t="shared" si="9"/>
        <v>187.18</v>
      </c>
      <c r="CI6" s="36">
        <f t="shared" si="9"/>
        <v>189.58</v>
      </c>
      <c r="CJ6" s="36">
        <f t="shared" si="9"/>
        <v>192.82</v>
      </c>
      <c r="CK6" s="35" t="str">
        <f>IF(CK7="","",IF(CK7="-","【-】","【"&amp;SUBSTITUTE(TEXT(CK7,"#,##0.00"),"-","△")&amp;"】"))</f>
        <v>【168.38】</v>
      </c>
      <c r="CL6" s="36">
        <f>IF(CL7="",NA(),CL7)</f>
        <v>55.18</v>
      </c>
      <c r="CM6" s="36">
        <f t="shared" ref="CM6:CU6" si="10">IF(CM7="",NA(),CM7)</f>
        <v>56.61</v>
      </c>
      <c r="CN6" s="36">
        <f t="shared" si="10"/>
        <v>54.57</v>
      </c>
      <c r="CO6" s="36">
        <f t="shared" si="10"/>
        <v>56.06</v>
      </c>
      <c r="CP6" s="36">
        <f t="shared" si="10"/>
        <v>53.09</v>
      </c>
      <c r="CQ6" s="36">
        <f t="shared" si="10"/>
        <v>53.52</v>
      </c>
      <c r="CR6" s="36">
        <f t="shared" si="10"/>
        <v>54.24</v>
      </c>
      <c r="CS6" s="36">
        <f t="shared" si="10"/>
        <v>55.88</v>
      </c>
      <c r="CT6" s="36">
        <f t="shared" si="10"/>
        <v>55.22</v>
      </c>
      <c r="CU6" s="36">
        <f t="shared" si="10"/>
        <v>54.05</v>
      </c>
      <c r="CV6" s="35" t="str">
        <f>IF(CV7="","",IF(CV7="-","【-】","【"&amp;SUBSTITUTE(TEXT(CV7,"#,##0.00"),"-","△")&amp;"】"))</f>
        <v>【60.00】</v>
      </c>
      <c r="CW6" s="36">
        <f>IF(CW7="",NA(),CW7)</f>
        <v>79.05</v>
      </c>
      <c r="CX6" s="36">
        <f t="shared" ref="CX6:DF6" si="11">IF(CX7="",NA(),CX7)</f>
        <v>75.37</v>
      </c>
      <c r="CY6" s="36">
        <f t="shared" si="11"/>
        <v>78.97</v>
      </c>
      <c r="CZ6" s="36">
        <f t="shared" si="11"/>
        <v>76.319999999999993</v>
      </c>
      <c r="DA6" s="36">
        <f t="shared" si="11"/>
        <v>77.88</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46.24</v>
      </c>
      <c r="DI6" s="36">
        <f t="shared" ref="DI6:DQ6" si="12">IF(DI7="",NA(),DI7)</f>
        <v>50.79</v>
      </c>
      <c r="DJ6" s="36">
        <f t="shared" si="12"/>
        <v>51.77</v>
      </c>
      <c r="DK6" s="36">
        <f t="shared" si="12"/>
        <v>51.89</v>
      </c>
      <c r="DL6" s="36">
        <f t="shared" si="12"/>
        <v>51.96</v>
      </c>
      <c r="DM6" s="36">
        <f t="shared" si="12"/>
        <v>47.7</v>
      </c>
      <c r="DN6" s="36">
        <f t="shared" si="12"/>
        <v>48.14</v>
      </c>
      <c r="DO6" s="36">
        <f t="shared" si="12"/>
        <v>46.61</v>
      </c>
      <c r="DP6" s="36">
        <f t="shared" si="12"/>
        <v>47.97</v>
      </c>
      <c r="DQ6" s="36">
        <f t="shared" si="12"/>
        <v>49.12</v>
      </c>
      <c r="DR6" s="35" t="str">
        <f>IF(DR7="","",IF(DR7="-","【-】","【"&amp;SUBSTITUTE(TEXT(DR7,"#,##0.00"),"-","△")&amp;"】"))</f>
        <v>【49.59】</v>
      </c>
      <c r="DS6" s="36">
        <f>IF(DS7="",NA(),DS7)</f>
        <v>6.69</v>
      </c>
      <c r="DT6" s="36">
        <f t="shared" ref="DT6:EB6" si="13">IF(DT7="",NA(),DT7)</f>
        <v>6.67</v>
      </c>
      <c r="DU6" s="36">
        <f t="shared" si="13"/>
        <v>10.68</v>
      </c>
      <c r="DV6" s="36">
        <f t="shared" si="13"/>
        <v>16.68</v>
      </c>
      <c r="DW6" s="36">
        <f t="shared" si="13"/>
        <v>25.29</v>
      </c>
      <c r="DX6" s="36">
        <f t="shared" si="13"/>
        <v>7.26</v>
      </c>
      <c r="DY6" s="36">
        <f t="shared" si="13"/>
        <v>11.13</v>
      </c>
      <c r="DZ6" s="36">
        <f t="shared" si="13"/>
        <v>10.84</v>
      </c>
      <c r="EA6" s="36">
        <f t="shared" si="13"/>
        <v>15.33</v>
      </c>
      <c r="EB6" s="36">
        <f t="shared" si="13"/>
        <v>16.760000000000002</v>
      </c>
      <c r="EC6" s="35" t="str">
        <f>IF(EC7="","",IF(EC7="-","【-】","【"&amp;SUBSTITUTE(TEXT(EC7,"#,##0.00"),"-","△")&amp;"】"))</f>
        <v>【19.44】</v>
      </c>
      <c r="ED6" s="36">
        <f>IF(ED7="",NA(),ED7)</f>
        <v>0.22</v>
      </c>
      <c r="EE6" s="36">
        <f t="shared" ref="EE6:EM6" si="14">IF(EE7="",NA(),EE7)</f>
        <v>0.17</v>
      </c>
      <c r="EF6" s="36">
        <f t="shared" si="14"/>
        <v>0.85</v>
      </c>
      <c r="EG6" s="36">
        <f t="shared" si="14"/>
        <v>1.76</v>
      </c>
      <c r="EH6" s="36">
        <f t="shared" si="14"/>
        <v>1.38</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74811</v>
      </c>
      <c r="D7" s="38">
        <v>46</v>
      </c>
      <c r="E7" s="38">
        <v>1</v>
      </c>
      <c r="F7" s="38">
        <v>0</v>
      </c>
      <c r="G7" s="38">
        <v>1</v>
      </c>
      <c r="H7" s="38" t="s">
        <v>93</v>
      </c>
      <c r="I7" s="38" t="s">
        <v>94</v>
      </c>
      <c r="J7" s="38" t="s">
        <v>95</v>
      </c>
      <c r="K7" s="38" t="s">
        <v>96</v>
      </c>
      <c r="L7" s="38" t="s">
        <v>97</v>
      </c>
      <c r="M7" s="38" t="s">
        <v>98</v>
      </c>
      <c r="N7" s="39" t="s">
        <v>99</v>
      </c>
      <c r="O7" s="39">
        <v>33.54</v>
      </c>
      <c r="P7" s="39">
        <v>98.57</v>
      </c>
      <c r="Q7" s="39">
        <v>4468</v>
      </c>
      <c r="R7" s="39">
        <v>13951</v>
      </c>
      <c r="S7" s="39">
        <v>159.93</v>
      </c>
      <c r="T7" s="39">
        <v>87.23</v>
      </c>
      <c r="U7" s="39">
        <v>12920</v>
      </c>
      <c r="V7" s="39">
        <v>30.1</v>
      </c>
      <c r="W7" s="39">
        <v>429.24</v>
      </c>
      <c r="X7" s="39">
        <v>113.05</v>
      </c>
      <c r="Y7" s="39">
        <v>123.61</v>
      </c>
      <c r="Z7" s="39">
        <v>122.8</v>
      </c>
      <c r="AA7" s="39">
        <v>114.63</v>
      </c>
      <c r="AB7" s="39">
        <v>109.83</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241.69</v>
      </c>
      <c r="AU7" s="39">
        <v>227.41</v>
      </c>
      <c r="AV7" s="39">
        <v>245.64</v>
      </c>
      <c r="AW7" s="39">
        <v>234.41</v>
      </c>
      <c r="AX7" s="39">
        <v>217.22</v>
      </c>
      <c r="AY7" s="39">
        <v>398.29</v>
      </c>
      <c r="AZ7" s="39">
        <v>388.67</v>
      </c>
      <c r="BA7" s="39">
        <v>355.27</v>
      </c>
      <c r="BB7" s="39">
        <v>359.7</v>
      </c>
      <c r="BC7" s="39">
        <v>362.93</v>
      </c>
      <c r="BD7" s="39">
        <v>264.97000000000003</v>
      </c>
      <c r="BE7" s="39">
        <v>672.04</v>
      </c>
      <c r="BF7" s="39">
        <v>655.53</v>
      </c>
      <c r="BG7" s="39">
        <v>630.47</v>
      </c>
      <c r="BH7" s="39">
        <v>645.86</v>
      </c>
      <c r="BI7" s="39">
        <v>676.53</v>
      </c>
      <c r="BJ7" s="39">
        <v>431</v>
      </c>
      <c r="BK7" s="39">
        <v>422.5</v>
      </c>
      <c r="BL7" s="39">
        <v>458.27</v>
      </c>
      <c r="BM7" s="39">
        <v>447.01</v>
      </c>
      <c r="BN7" s="39">
        <v>439.05</v>
      </c>
      <c r="BO7" s="39">
        <v>266.61</v>
      </c>
      <c r="BP7" s="39">
        <v>87.57</v>
      </c>
      <c r="BQ7" s="39">
        <v>95.19</v>
      </c>
      <c r="BR7" s="39">
        <v>96.05</v>
      </c>
      <c r="BS7" s="39">
        <v>90.3</v>
      </c>
      <c r="BT7" s="39">
        <v>93.3</v>
      </c>
      <c r="BU7" s="39">
        <v>100.82</v>
      </c>
      <c r="BV7" s="39">
        <v>101.64</v>
      </c>
      <c r="BW7" s="39">
        <v>96.77</v>
      </c>
      <c r="BX7" s="39">
        <v>95.81</v>
      </c>
      <c r="BY7" s="39">
        <v>95.26</v>
      </c>
      <c r="BZ7" s="39">
        <v>103.24</v>
      </c>
      <c r="CA7" s="39">
        <v>255.77</v>
      </c>
      <c r="CB7" s="39">
        <v>235.71</v>
      </c>
      <c r="CC7" s="39">
        <v>233.44</v>
      </c>
      <c r="CD7" s="39">
        <v>248.37</v>
      </c>
      <c r="CE7" s="39">
        <v>240.74</v>
      </c>
      <c r="CF7" s="39">
        <v>179.55</v>
      </c>
      <c r="CG7" s="39">
        <v>179.16</v>
      </c>
      <c r="CH7" s="39">
        <v>187.18</v>
      </c>
      <c r="CI7" s="39">
        <v>189.58</v>
      </c>
      <c r="CJ7" s="39">
        <v>192.82</v>
      </c>
      <c r="CK7" s="39">
        <v>168.38</v>
      </c>
      <c r="CL7" s="39">
        <v>55.18</v>
      </c>
      <c r="CM7" s="39">
        <v>56.61</v>
      </c>
      <c r="CN7" s="39">
        <v>54.57</v>
      </c>
      <c r="CO7" s="39">
        <v>56.06</v>
      </c>
      <c r="CP7" s="39">
        <v>53.09</v>
      </c>
      <c r="CQ7" s="39">
        <v>53.52</v>
      </c>
      <c r="CR7" s="39">
        <v>54.24</v>
      </c>
      <c r="CS7" s="39">
        <v>55.88</v>
      </c>
      <c r="CT7" s="39">
        <v>55.22</v>
      </c>
      <c r="CU7" s="39">
        <v>54.05</v>
      </c>
      <c r="CV7" s="39">
        <v>60</v>
      </c>
      <c r="CW7" s="39">
        <v>79.05</v>
      </c>
      <c r="CX7" s="39">
        <v>75.37</v>
      </c>
      <c r="CY7" s="39">
        <v>78.97</v>
      </c>
      <c r="CZ7" s="39">
        <v>76.319999999999993</v>
      </c>
      <c r="DA7" s="39">
        <v>77.88</v>
      </c>
      <c r="DB7" s="39">
        <v>81.459999999999994</v>
      </c>
      <c r="DC7" s="39">
        <v>81.680000000000007</v>
      </c>
      <c r="DD7" s="39">
        <v>80.989999999999995</v>
      </c>
      <c r="DE7" s="39">
        <v>80.930000000000007</v>
      </c>
      <c r="DF7" s="39">
        <v>80.510000000000005</v>
      </c>
      <c r="DG7" s="39">
        <v>89.8</v>
      </c>
      <c r="DH7" s="39">
        <v>46.24</v>
      </c>
      <c r="DI7" s="39">
        <v>50.79</v>
      </c>
      <c r="DJ7" s="39">
        <v>51.77</v>
      </c>
      <c r="DK7" s="39">
        <v>51.89</v>
      </c>
      <c r="DL7" s="39">
        <v>51.96</v>
      </c>
      <c r="DM7" s="39">
        <v>47.7</v>
      </c>
      <c r="DN7" s="39">
        <v>48.14</v>
      </c>
      <c r="DO7" s="39">
        <v>46.61</v>
      </c>
      <c r="DP7" s="39">
        <v>47.97</v>
      </c>
      <c r="DQ7" s="39">
        <v>49.12</v>
      </c>
      <c r="DR7" s="39">
        <v>49.59</v>
      </c>
      <c r="DS7" s="39">
        <v>6.69</v>
      </c>
      <c r="DT7" s="39">
        <v>6.67</v>
      </c>
      <c r="DU7" s="39">
        <v>10.68</v>
      </c>
      <c r="DV7" s="39">
        <v>16.68</v>
      </c>
      <c r="DW7" s="39">
        <v>25.29</v>
      </c>
      <c r="DX7" s="39">
        <v>7.26</v>
      </c>
      <c r="DY7" s="39">
        <v>11.13</v>
      </c>
      <c r="DZ7" s="39">
        <v>10.84</v>
      </c>
      <c r="EA7" s="39">
        <v>15.33</v>
      </c>
      <c r="EB7" s="39">
        <v>16.760000000000002</v>
      </c>
      <c r="EC7" s="39">
        <v>19.440000000000001</v>
      </c>
      <c r="ED7" s="39">
        <v>0.22</v>
      </c>
      <c r="EE7" s="39">
        <v>0.17</v>
      </c>
      <c r="EF7" s="39">
        <v>0.85</v>
      </c>
      <c r="EG7" s="39">
        <v>1.76</v>
      </c>
      <c r="EH7" s="39">
        <v>1.38</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U1029</cp:lastModifiedBy>
  <cp:lastPrinted>2021-01-26T00:48:06Z</cp:lastPrinted>
  <dcterms:created xsi:type="dcterms:W3CDTF">2020-12-04T02:04:24Z</dcterms:created>
  <dcterms:modified xsi:type="dcterms:W3CDTF">2021-01-26T06:55:00Z</dcterms:modified>
  <cp:category/>
</cp:coreProperties>
</file>