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0.5.9\share\【新】07_toshiseibi\07都市整備課（一般文書）\03R2\07業務係\02_経理部門\【経営比較分析表】\R2\回答用\"/>
    </mc:Choice>
  </mc:AlternateContent>
  <xr:revisionPtr revIDLastSave="0" documentId="13_ncr:1_{02F08D24-6035-4409-B8BE-343206DE5C66}" xr6:coauthVersionLast="43" xr6:coauthVersionMax="43" xr10:uidLastSave="{00000000-0000-0000-0000-000000000000}"/>
  <workbookProtection workbookAlgorithmName="SHA-512" workbookHashValue="Uv9PZeHbWZ1ij0ps7uef8JLqEUCLnO4ojgfj6+TQOnAWhc9p2xST4TK6km7e3XxBRA4kWHL9ro9LAIXbIout2Q==" workbookSaltValue="tg7RIIdoJ+FVK+UZtc0JLA==" workbookSpinCount="100000" lockStructure="1"/>
  <bookViews>
    <workbookView xWindow="360" yWindow="0" windowWidth="20130" windowHeight="98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L10" i="4"/>
  <c r="AL8" i="4"/>
  <c r="P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<sst xmlns="http://schemas.openxmlformats.org/spreadsheetml/2006/main" count="241" uniqueCount="119">
  <si>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</si>
  <si>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</si>
  <si>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</si>
  <si>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</si>
  <si>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</si>
  <si>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</si>
  <si>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</si>
  <si>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</si>
  <si>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</si>
  <si>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</si>
  <si>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</si>
  <si>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</si>
  <si>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</si>
  <si>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</si>
  <si>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</si>
  <si>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</si>
  <si>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</si>
  <si>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</si>
  <si>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</si>
  <si>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</si>
  <si>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</si>
  <si>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</si>
  <si>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</si>
  <si>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</si>
  <si>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</si>
  <si>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</si>
  <si>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</si>
  <si>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</si>
  <si>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</si>
  <si>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</si>
  <si>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</si>
  <si>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</si>
  <si>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</si>
  <si>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</si>
  <si>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</si>
  <si>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</si>
  <si>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</si>
  <si>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</si>
  <si>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</si>
  <si>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</si>
  <si>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</si>
  <si>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</si>
  <si>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</si>
  <si>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</si>
  <si>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</si>
  <si>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</si>
  <si>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</si>
  <si>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</si>
  <si>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</si>
  <si>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</si>
  <si>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</si>
  <si>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</si>
  <si>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</si>
  <si>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</si>
  <si>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</si>
  <si>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</si>
  <si>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</si>
  <si>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</si>
  <si>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</si>
  <si>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</si>
  <si>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</si>
  <si>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</si>
  <si>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</si>
  <si>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</si>
  <si>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</si>
  <si>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</si>
  <si>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</si>
  <si>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</si>
  <si>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</si>
  <si>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</si>
  <si>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</si>
  <si>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</si>
  <si>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</si>
  <si>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</si>
  <si>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</si>
  <si>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</si>
  <si>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</si>
  <si>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</si>
  <si>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</si>
  <si>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</si>
  <si>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</si>
  <si>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</si>
  <si>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</si>
  <si>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</si>
  <si>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</si>
  <si>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</si>
  <si>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</si>
  <si>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</si>
  <si>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</si>
  <si>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</si>
  <si>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</si>
  <si>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</si>
  <si>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</si>
  <si>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</si>
  <si>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</si>
  <si>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</si>
  <si>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</si>
  <si>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</si>
  <si>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</si>
  <si>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</si>
  <si>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</si>
  <si>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</si>
  <si>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</si>
  <si>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</si>
  <si>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</si>
  <si>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</si>
  <si>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</si>
  <si>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</si>
  <si>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</si>
  <si>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</si>
  <si>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</si>
  <si>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</si>
  <si>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</si>
  <si>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</si>
  <si>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</si>
  <si>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</si>
  <si>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収益的収支比率が70%を超えており、改善傾向にあることが考えられるが、依然として100％未満である。経費回収率については100％であり、経費を使用料で賄えている状況にある。
また、企業債残高対象事業規模比率については類似団体と比較して企業債残高が少ない。
以上のことから、経費削減、使用料水準が適切であるか、投資規模などについて検討を深め、経営に改善に努めていく。</t>
    <rPh sb="12" eb="13">
      <t>コ</t>
    </rPh>
    <phoneticPr fontId="4"/>
  </si>
  <si>
    <t>施設の老朽化については、該当数字がないものの他の自治体同様に老朽化が進行している状況である。
計画的に施設を更新し、長寿命化を図るため、平成28年度にストックマネジメント計画及び下水道修繕・改善（長寿命化）計画を策定し、今後、下水道改築・更新事業を実施していく。
計画的な施設更新により、有収率の向上を図り、安定した経営基盤の確立を目指す。</t>
    <phoneticPr fontId="4"/>
  </si>
  <si>
    <t>当町の公共下水道事業は福島県中流域関連下水道事業である。
東日本大震災の影響により、厳しい経営状況にあったが、平成26年度からは改善傾向にある。
老朽化対策として平成28年度からストックマネジメント事業・長寿命化計画により、計画的な施設更新を進め、有収率の向上を図り、安定した経営基盤の確定を目指す。
策定した経営戦略の進捗管理、見直しをして持続可能な経営基盤の強化、経営効率化を図る。
また、下水道事業の公営企業化についても令和4年度切換を目標に移行事務を推進している。</t>
    <rPh sb="213" eb="215">
      <t>レイワ</t>
    </rPh>
    <rPh sb="216" eb="218">
      <t>ネンド</t>
    </rPh>
    <rPh sb="218" eb="220">
      <t>キリカエ</t>
    </rPh>
    <rPh sb="221" eb="223">
      <t>モクヒョウ</t>
    </rPh>
    <rPh sb="224" eb="226">
      <t>イコウ</t>
    </rPh>
    <rPh sb="226" eb="228">
      <t>ジム</t>
    </rPh>
    <rPh sb="229" eb="23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</si>
</sst>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5F-45F8-92B1-05725C064F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5F5F-45F8-92B1-05725C064F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18-4519-B807-CB3FC46E75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E918-4519-B807-CB3FC46E75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83.95</c:v>
                </c:pt>
                <c:pt idx="1">
                  <c:v>83.28</c:v>
                </c:pt>
                <c:pt idx="2">
                  <c:v>85.5</c:v>
                </c:pt>
                <c:pt idx="3">
                  <c:v>86.11</c:v>
                </c:pt>
                <c:pt idx="4">
                  <c:v>87.09</c:v>
                </c:pt>
              </c:numCache>
            </c:numRef>
          </c:val>
          <c:extLst>
            <c:ext xmlns:c16="http://schemas.microsoft.com/office/drawing/2014/chart" uri="{C3380CC4-5D6E-409C-BE32-E72D297353CC}">
              <c16:uniqueId val="{00000000-833E-4952-ABAD-10452CB356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833E-4952-ABAD-10452CB356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68.55</c:v>
                </c:pt>
                <c:pt idx="1">
                  <c:v>67.19</c:v>
                </c:pt>
                <c:pt idx="2">
                  <c:v>73.91</c:v>
                </c:pt>
                <c:pt idx="3">
                  <c:v>74.459999999999994</c:v>
                </c:pt>
                <c:pt idx="4">
                  <c:v>72.599999999999994</c:v>
                </c:pt>
              </c:numCache>
            </c:numRef>
          </c:val>
          <c:extLst>
            <c:ext xmlns:c16="http://schemas.microsoft.com/office/drawing/2014/chart" uri="{C3380CC4-5D6E-409C-BE32-E72D297353CC}">
              <c16:uniqueId val="{00000000-A5C9-4402-91DB-BF59CE8240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C9-4402-91DB-BF59CE8240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16-4118-9A5E-B4A30DF3B24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16-4118-9A5E-B4A30DF3B24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93-4AEC-94EF-D44DD2F250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93-4AEC-94EF-D44DD2F250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8-4386-AAB5-AA4CB83BE2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8-4386-AAB5-AA4CB83BE2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16-4729-8B30-13F2E49FA5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6-4729-8B30-13F2E49FA5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997.96</c:v>
                </c:pt>
                <c:pt idx="1">
                  <c:v>528.4</c:v>
                </c:pt>
                <c:pt idx="2">
                  <c:v>379.44</c:v>
                </c:pt>
                <c:pt idx="3">
                  <c:v>432.51</c:v>
                </c:pt>
                <c:pt idx="4">
                  <c:v>353.01</c:v>
                </c:pt>
              </c:numCache>
            </c:numRef>
          </c:val>
          <c:extLst>
            <c:ext xmlns:c16="http://schemas.microsoft.com/office/drawing/2014/chart" uri="{C3380CC4-5D6E-409C-BE32-E72D297353CC}">
              <c16:uniqueId val="{00000000-C654-4637-BCD2-0A465116BE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C654-4637-BCD2-0A465116BE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96.35</c:v>
                </c:pt>
                <c:pt idx="1">
                  <c:v>149.69999999999999</c:v>
                </c:pt>
                <c:pt idx="2">
                  <c:v>100</c:v>
                </c:pt>
                <c:pt idx="3">
                  <c:v>100</c:v>
                </c:pt>
                <c:pt idx="4">
                  <c:v>100</c:v>
                </c:pt>
              </c:numCache>
            </c:numRef>
          </c:val>
          <c:extLst>
            <c:ext xmlns:c16="http://schemas.microsoft.com/office/drawing/2014/chart" uri="{C3380CC4-5D6E-409C-BE32-E72D297353CC}">
              <c16:uniqueId val="{00000000-55AE-4AF8-8921-E15590E6E5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55AE-4AF8-8921-E15590E6E5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171.79</c:v>
                </c:pt>
                <c:pt idx="1">
                  <c:v>109.16</c:v>
                </c:pt>
                <c:pt idx="2">
                  <c:v>163.83000000000001</c:v>
                </c:pt>
                <c:pt idx="3">
                  <c:v>164.67</c:v>
                </c:pt>
                <c:pt idx="4">
                  <c:v>165.56</c:v>
                </c:pt>
              </c:numCache>
            </c:numRef>
          </c:val>
          <c:extLst>
            <c:ext xmlns:c16="http://schemas.microsoft.com/office/drawing/2014/chart" uri="{C3380CC4-5D6E-409C-BE32-E72D297353CC}">
              <c16:uniqueId val="{00000000-73EA-45A3-ABEA-45505572D91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73EA-45A3-ABEA-45505572D91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O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矢吹町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17365</v>
      </c>
      <c r="AM8" s="69"/>
      <c r="AN8" s="69"/>
      <c r="AO8" s="69"/>
      <c r="AP8" s="69"/>
      <c r="AQ8" s="69"/>
      <c r="AR8" s="69"/>
      <c r="AS8" s="69"/>
      <c r="AT8" s="68">
        <f>データ!T6</f>
        <v>60.4</v>
      </c>
      <c r="AU8" s="68"/>
      <c r="AV8" s="68"/>
      <c r="AW8" s="68"/>
      <c r="AX8" s="68"/>
      <c r="AY8" s="68"/>
      <c r="AZ8" s="68"/>
      <c r="BA8" s="68"/>
      <c r="BB8" s="68">
        <f>データ!U6</f>
        <v>287.5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59.71</v>
      </c>
      <c r="Q10" s="68"/>
      <c r="R10" s="68"/>
      <c r="S10" s="68"/>
      <c r="T10" s="68"/>
      <c r="U10" s="68"/>
      <c r="V10" s="68"/>
      <c r="W10" s="68">
        <f>データ!Q6</f>
        <v>63.87</v>
      </c>
      <c r="X10" s="68"/>
      <c r="Y10" s="68"/>
      <c r="Z10" s="68"/>
      <c r="AA10" s="68"/>
      <c r="AB10" s="68"/>
      <c r="AC10" s="68"/>
      <c r="AD10" s="69">
        <f>データ!R6</f>
        <v>2992</v>
      </c>
      <c r="AE10" s="69"/>
      <c r="AF10" s="69"/>
      <c r="AG10" s="69"/>
      <c r="AH10" s="69"/>
      <c r="AI10" s="69"/>
      <c r="AJ10" s="69"/>
      <c r="AK10" s="2"/>
      <c r="AL10" s="69">
        <f>データ!V6</f>
        <v>10288</v>
      </c>
      <c r="AM10" s="69"/>
      <c r="AN10" s="69"/>
      <c r="AO10" s="69"/>
      <c r="AP10" s="69"/>
      <c r="AQ10" s="69"/>
      <c r="AR10" s="69"/>
      <c r="AS10" s="69"/>
      <c r="AT10" s="68">
        <f>データ!W6</f>
        <v>3.6</v>
      </c>
      <c r="AU10" s="68"/>
      <c r="AV10" s="68"/>
      <c r="AW10" s="68"/>
      <c r="AX10" s="68"/>
      <c r="AY10" s="68"/>
      <c r="AZ10" s="68"/>
      <c r="BA10" s="68"/>
      <c r="BB10" s="68">
        <f>データ!X6</f>
        <v>2857.78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QzKM10uxbBlXHK6C36sO7RKum+YKXzd7pFhVr6v90mL5//J0YK/9MqLu54/DTFPzxwcsG8JSz/mu1t10KQ3eUQ==" saltValue="vMdV1hb/5FrePF0geYZla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74667</v>
      </c>
      <c r="D6" s="33">
        <f t="shared" si="3"/>
        <v>47</v>
      </c>
      <c r="E6" s="33">
        <f t="shared" si="3"/>
        <v>17</v>
      </c>
      <c r="F6" s="33">
        <f t="shared" si="3"/>
        <v>1</v>
      </c>
      <c r="G6" s="33">
        <f t="shared" si="3"/>
        <v>0</v>
      </c>
      <c r="H6" s="33" t="str">
        <f t="shared" si="3"/>
        <v>福島県　矢吹町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59.71</v>
      </c>
      <c r="Q6" s="34">
        <f t="shared" si="3"/>
        <v>63.87</v>
      </c>
      <c r="R6" s="34">
        <f t="shared" si="3"/>
        <v>2992</v>
      </c>
      <c r="S6" s="34">
        <f t="shared" si="3"/>
        <v>17365</v>
      </c>
      <c r="T6" s="34">
        <f t="shared" si="3"/>
        <v>60.4</v>
      </c>
      <c r="U6" s="34">
        <f t="shared" si="3"/>
        <v>287.5</v>
      </c>
      <c r="V6" s="34">
        <f t="shared" si="3"/>
        <v>10288</v>
      </c>
      <c r="W6" s="34">
        <f t="shared" si="3"/>
        <v>3.6</v>
      </c>
      <c r="X6" s="34">
        <f t="shared" si="3"/>
        <v>2857.78</v>
      </c>
      <c r="Y6" s="35">
        <f>IF(Y7="",NA(),Y7)</f>
        <v>68.55</v>
      </c>
      <c r="Z6" s="35">
        <f t="shared" ref="Z6:AH6" si="4">IF(Z7="",NA(),Z7)</f>
        <v>67.19</v>
      </c>
      <c r="AA6" s="35">
        <f t="shared" si="4"/>
        <v>73.91</v>
      </c>
      <c r="AB6" s="35">
        <f t="shared" si="4"/>
        <v>74.459999999999994</v>
      </c>
      <c r="AC6" s="35">
        <f t="shared" si="4"/>
        <v>72.599999999999994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997.96</v>
      </c>
      <c r="BG6" s="35">
        <f t="shared" ref="BG6:BO6" si="7">IF(BG7="",NA(),BG7)</f>
        <v>528.4</v>
      </c>
      <c r="BH6" s="35">
        <f t="shared" si="7"/>
        <v>379.44</v>
      </c>
      <c r="BI6" s="35">
        <f t="shared" si="7"/>
        <v>432.51</v>
      </c>
      <c r="BJ6" s="35">
        <f t="shared" si="7"/>
        <v>353.01</v>
      </c>
      <c r="BK6" s="35">
        <f t="shared" si="7"/>
        <v>862.87</v>
      </c>
      <c r="BL6" s="35">
        <f t="shared" si="7"/>
        <v>716.96</v>
      </c>
      <c r="BM6" s="35">
        <f t="shared" si="7"/>
        <v>799.11</v>
      </c>
      <c r="BN6" s="35">
        <f t="shared" si="7"/>
        <v>768.62</v>
      </c>
      <c r="BO6" s="35">
        <f t="shared" si="7"/>
        <v>789.44</v>
      </c>
      <c r="BP6" s="34" t="str">
        <f>IF(BP7="","",IF(BP7="-","【-】","【"&amp;SUBSTITUTE(TEXT(BP7,"#,##0.00"),"-","△")&amp;"】"))</f>
        <v>【682.51】</v>
      </c>
      <c r="BQ6" s="35">
        <f>IF(BQ7="",NA(),BQ7)</f>
        <v>96.35</v>
      </c>
      <c r="BR6" s="35">
        <f t="shared" ref="BR6:BZ6" si="8">IF(BR7="",NA(),BR7)</f>
        <v>149.69999999999999</v>
      </c>
      <c r="BS6" s="35">
        <f t="shared" si="8"/>
        <v>100</v>
      </c>
      <c r="BT6" s="35">
        <f t="shared" si="8"/>
        <v>100</v>
      </c>
      <c r="BU6" s="35">
        <f t="shared" si="8"/>
        <v>100</v>
      </c>
      <c r="BV6" s="35">
        <f t="shared" si="8"/>
        <v>85.39</v>
      </c>
      <c r="BW6" s="35">
        <f t="shared" si="8"/>
        <v>88.09</v>
      </c>
      <c r="BX6" s="35">
        <f t="shared" si="8"/>
        <v>87.69</v>
      </c>
      <c r="BY6" s="35">
        <f t="shared" si="8"/>
        <v>88.06</v>
      </c>
      <c r="BZ6" s="35">
        <f t="shared" si="8"/>
        <v>87.29</v>
      </c>
      <c r="CA6" s="34" t="str">
        <f>IF(CA7="","",IF(CA7="-","【-】","【"&amp;SUBSTITUTE(TEXT(CA7,"#,##0.00"),"-","△")&amp;"】"))</f>
        <v>【100.34】</v>
      </c>
      <c r="CB6" s="35">
        <f>IF(CB7="",NA(),CB7)</f>
        <v>171.79</v>
      </c>
      <c r="CC6" s="35">
        <f t="shared" ref="CC6:CK6" si="9">IF(CC7="",NA(),CC7)</f>
        <v>109.16</v>
      </c>
      <c r="CD6" s="35">
        <f t="shared" si="9"/>
        <v>163.83000000000001</v>
      </c>
      <c r="CE6" s="35">
        <f t="shared" si="9"/>
        <v>164.67</v>
      </c>
      <c r="CF6" s="35">
        <f t="shared" si="9"/>
        <v>165.56</v>
      </c>
      <c r="CG6" s="35">
        <f t="shared" si="9"/>
        <v>188.79</v>
      </c>
      <c r="CH6" s="35">
        <f t="shared" si="9"/>
        <v>181.8</v>
      </c>
      <c r="CI6" s="35">
        <f t="shared" si="9"/>
        <v>180.07</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59.4</v>
      </c>
      <c r="CS6" s="35">
        <f t="shared" si="10"/>
        <v>59.35</v>
      </c>
      <c r="CT6" s="35">
        <f t="shared" si="10"/>
        <v>58.4</v>
      </c>
      <c r="CU6" s="35">
        <f t="shared" si="10"/>
        <v>58</v>
      </c>
      <c r="CV6" s="35">
        <f t="shared" si="10"/>
        <v>57.42</v>
      </c>
      <c r="CW6" s="34" t="str">
        <f>IF(CW7="","",IF(CW7="-","【-】","【"&amp;SUBSTITUTE(TEXT(CW7,"#,##0.00"),"-","△")&amp;"】"))</f>
        <v>【59.64】</v>
      </c>
      <c r="CX6" s="35">
        <f>IF(CX7="",NA(),CX7)</f>
        <v>83.95</v>
      </c>
      <c r="CY6" s="35">
        <f t="shared" ref="CY6:DG6" si="11">IF(CY7="",NA(),CY7)</f>
        <v>83.28</v>
      </c>
      <c r="CZ6" s="35">
        <f t="shared" si="11"/>
        <v>85.5</v>
      </c>
      <c r="DA6" s="35">
        <f t="shared" si="11"/>
        <v>86.11</v>
      </c>
      <c r="DB6" s="35">
        <f t="shared" si="11"/>
        <v>87.09</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74667</v>
      </c>
      <c r="D7" s="37">
        <v>47</v>
      </c>
      <c r="E7" s="37">
        <v>17</v>
      </c>
      <c r="F7" s="37">
        <v>1</v>
      </c>
      <c r="G7" s="37">
        <v>0</v>
      </c>
      <c r="H7" s="37" t="s">
        <v>98</v>
      </c>
      <c r="I7" s="37" t="s">
        <v>99</v>
      </c>
      <c r="J7" s="37" t="s">
        <v>100</v>
      </c>
      <c r="K7" s="37" t="s">
        <v>101</v>
      </c>
      <c r="L7" s="37" t="s">
        <v>102</v>
      </c>
      <c r="M7" s="37" t="s">
        <v>103</v>
      </c>
      <c r="N7" s="38" t="s">
        <v>104</v>
      </c>
      <c r="O7" s="38" t="s">
        <v>105</v>
      </c>
      <c r="P7" s="38">
        <v>59.71</v>
      </c>
      <c r="Q7" s="38">
        <v>63.87</v>
      </c>
      <c r="R7" s="38">
        <v>2992</v>
      </c>
      <c r="S7" s="38">
        <v>17365</v>
      </c>
      <c r="T7" s="38">
        <v>60.4</v>
      </c>
      <c r="U7" s="38">
        <v>287.5</v>
      </c>
      <c r="V7" s="38">
        <v>10288</v>
      </c>
      <c r="W7" s="38">
        <v>3.6</v>
      </c>
      <c r="X7" s="38">
        <v>2857.78</v>
      </c>
      <c r="Y7" s="38">
        <v>68.55</v>
      </c>
      <c r="Z7" s="38">
        <v>67.19</v>
      </c>
      <c r="AA7" s="38">
        <v>73.91</v>
      </c>
      <c r="AB7" s="38">
        <v>74.459999999999994</v>
      </c>
      <c r="AC7" s="38">
        <v>72.599999999999994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997.96</v>
      </c>
      <c r="BG7" s="38">
        <v>528.4</v>
      </c>
      <c r="BH7" s="38">
        <v>379.44</v>
      </c>
      <c r="BI7" s="38">
        <v>432.51</v>
      </c>
      <c r="BJ7" s="38">
        <v>353.01</v>
      </c>
      <c r="BK7" s="38">
        <v>862.87</v>
      </c>
      <c r="BL7" s="38">
        <v>716.96</v>
      </c>
      <c r="BM7" s="38">
        <v>799.11</v>
      </c>
      <c r="BN7" s="38">
        <v>768.62</v>
      </c>
      <c r="BO7" s="38">
        <v>789.44</v>
      </c>
      <c r="BP7" s="38">
        <v>682.51</v>
      </c>
      <c r="BQ7" s="38">
        <v>96.35</v>
      </c>
      <c r="BR7" s="38">
        <v>149.69999999999999</v>
      </c>
      <c r="BS7" s="38">
        <v>100</v>
      </c>
      <c r="BT7" s="38">
        <v>100</v>
      </c>
      <c r="BU7" s="38">
        <v>100</v>
      </c>
      <c r="BV7" s="38">
        <v>85.39</v>
      </c>
      <c r="BW7" s="38">
        <v>88.09</v>
      </c>
      <c r="BX7" s="38">
        <v>87.69</v>
      </c>
      <c r="BY7" s="38">
        <v>88.06</v>
      </c>
      <c r="BZ7" s="38">
        <v>87.29</v>
      </c>
      <c r="CA7" s="38">
        <v>100.34</v>
      </c>
      <c r="CB7" s="38">
        <v>171.79</v>
      </c>
      <c r="CC7" s="38">
        <v>109.16</v>
      </c>
      <c r="CD7" s="38">
        <v>163.83000000000001</v>
      </c>
      <c r="CE7" s="38">
        <v>164.67</v>
      </c>
      <c r="CF7" s="38">
        <v>165.56</v>
      </c>
      <c r="CG7" s="38">
        <v>188.79</v>
      </c>
      <c r="CH7" s="38">
        <v>181.8</v>
      </c>
      <c r="CI7" s="38">
        <v>180.07</v>
      </c>
      <c r="CJ7" s="38">
        <v>179.32</v>
      </c>
      <c r="CK7" s="38">
        <v>176.67</v>
      </c>
      <c r="CL7" s="38">
        <v>136.15</v>
      </c>
      <c r="CM7" s="38" t="s">
        <v>104</v>
      </c>
      <c r="CN7" s="38" t="s">
        <v>104</v>
      </c>
      <c r="CO7" s="38" t="s">
        <v>104</v>
      </c>
      <c r="CP7" s="38" t="s">
        <v>104</v>
      </c>
      <c r="CQ7" s="38" t="s">
        <v>104</v>
      </c>
      <c r="CR7" s="38">
        <v>59.4</v>
      </c>
      <c r="CS7" s="38">
        <v>59.35</v>
      </c>
      <c r="CT7" s="38">
        <v>58.4</v>
      </c>
      <c r="CU7" s="38">
        <v>58</v>
      </c>
      <c r="CV7" s="38">
        <v>57.42</v>
      </c>
      <c r="CW7" s="38">
        <v>59.64</v>
      </c>
      <c r="CX7" s="38">
        <v>83.95</v>
      </c>
      <c r="CY7" s="38">
        <v>83.28</v>
      </c>
      <c r="CZ7" s="38">
        <v>85.5</v>
      </c>
      <c r="DA7" s="38">
        <v>86.11</v>
      </c>
      <c r="DB7" s="38">
        <v>87.09</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2020-12-04T02:43:30Z</dcterms:created>
  <dcterms:modified xsi:type="dcterms:W3CDTF">2021-02-08T04:10:05Z</dcterms:modified>
  <cp:category/>
</cp:coreProperties>
</file>