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/>
  <mc:AlternateContent xmlns:mc="http://schemas.openxmlformats.org/markup-compatibility/2006">
    <mc:Choice Requires="x15">
      <x15ac:absPath xmlns:x15ac="http://schemas.microsoft.com/office/spreadsheetml/2010/11/ac" url="\\192.168.34.205\グループ専用\建設水道ｸﾞﾙｰﾌﾟ専用\🎼橋間🎶\農業集落排水\市町村財政課\R02\R03.01.13 Fwd 【照会市町村財政課1月29日（金）期限】公営企業に係る経営比較分析表（令和元年度決算）の分析等について\集排\提出\"/>
    </mc:Choice>
  </mc:AlternateContent>
  <xr:revisionPtr revIDLastSave="0" documentId="13_ncr:1_{70BB2B07-BF38-49CC-82EB-529AA2DA9D20}" xr6:coauthVersionLast="36" xr6:coauthVersionMax="36" xr10:uidLastSave="{00000000-0000-0000-0000-000000000000}"/>
  <workbookProtection workbookAlgorithmName="SHA-512" workbookHashValue="1spQ/zhjc9zUh5i7WJWPKhWXKS5Ymg39nm/I6JRaYJFgx3JkG+FSn1rBj2fKPaaUqXIkOzxcSL/BStd7+nWg5A==" workbookSaltValue="eiCEqwL8Rkf8OVM0PmYiOg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E86" i="4"/>
  <c r="AT10" i="4"/>
  <c r="AL10" i="4"/>
  <c r="AD10" i="4"/>
  <c r="AL8" i="4"/>
  <c r="P8" i="4"/>
  <c r="I8" i="4"/>
</calcChain>
</file>

<file path=xl/sharedStrings.xml><?xml version="1.0" encoding="utf-8"?>
<sst xmlns="http://schemas.openxmlformats.org/spreadsheetml/2006/main" count="235" uniqueCount="120">
  <si>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</si>
  <si>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</si>
  <si>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</si>
  <si>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</si>
  <si>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</si>
  <si>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</si>
  <si>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</si>
  <si>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</si>
  <si>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</si>
  <si>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</si>
  <si>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</si>
  <si>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</si>
  <si>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</si>
  <si>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</si>
  <si>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</si>
  <si>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</si>
  <si>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</si>
  <si>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</si>
  <si>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</si>
  <si>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</si>
  <si>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</si>
  <si>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</si>
  <si>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</si>
  <si>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</si>
  <si>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</si>
  <si>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</si>
  <si>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</si>
  <si>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</si>
  <si>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</si>
  <si>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</si>
  <si>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</si>
  <si>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</si>
  <si>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</si>
  <si>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</si>
  <si>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</si>
  <si>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</si>
  <si>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</si>
  <si>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</si>
  <si>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</si>
  <si>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</si>
  <si>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</si>
  <si>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</si>
  <si>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</si>
  <si>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</si>
  <si>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</si>
  <si>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</si>
  <si>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</si>
  <si>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</si>
  <si>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</si>
  <si>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</si>
  <si>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</si>
  <si>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</si>
  <si>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</si>
  <si>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</si>
  <si>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</si>
  <si>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</si>
  <si>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</si>
  <si>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</si>
  <si>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</si>
  <si>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</si>
  <si>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</si>
  <si>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</si>
  <si>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</si>
  <si>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</si>
  <si>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</si>
  <si>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</si>
  <si>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</si>
  <si>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</si>
  <si>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</si>
  <si>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</si>
  <si>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</si>
  <si>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</si>
  <si>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</si>
  <si>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</si>
  <si>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</si>
  <si>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</si>
  <si>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</si>
  <si>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</si>
  <si>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</si>
  <si>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</si>
  <si>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</si>
  <si>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</si>
  <si>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</si>
  <si>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</si>
  <si>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</si>
  <si>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</si>
  <si>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</si>
  <si>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</si>
  <si>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</si>
  <si>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</si>
  <si>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</si>
  <si>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</si>
  <si>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</si>
  <si>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</si>
  <si>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</si>
  <si>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</si>
  <si>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</si>
  <si>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</si>
  <si>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泉崎村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</si>
  <si>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</si>
  <si>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</si>
  <si>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</si>
  <si>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</si>
  <si>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</si>
  <si>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</si>
  <si>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</si>
  <si>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</si>
  <si>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</si>
  <si>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</si>
  <si>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</si>
  <si>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</si>
  <si>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</si>
  <si>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</si>
  <si>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</si>
  <si>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</si>
  <si>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</si>
  <si>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</si>
  <si>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</si>
  <si>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地方債償還金が減っているが、さらなる費用削減をし、今後も健全経営を続けていく。
また、未回収の使用料の回収に努め、適正な使用料の収入を確保したい。
水洗化率は、97.08％と高い水準であるが、さらなる水洗化率の向上に努めていきたい</t>
    <phoneticPr fontId="4"/>
  </si>
  <si>
    <t>健全経営ではあるものの、今後も経費の削減や、使用料の増収に努め、健全経営を図っていきたい。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</si>
</sst>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48FC-AAC2-2BD0D48BE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0.44</c:v>
                </c:pt>
                <c:pt idx="3">
                  <c:v>0.04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0-48FC-AAC2-2BD0D48BE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56.79</c:v>
                </c:pt>
                <c:pt idx="1">
                  <c:v>56.79</c:v>
                </c:pt>
                <c:pt idx="2">
                  <c:v>56.79</c:v>
                </c:pt>
                <c:pt idx="3">
                  <c:v>61.02</c:v>
                </c:pt>
                <c:pt idx="4">
                  <c:v>61.02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B-4C49-8691-4974DF8A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57.3</c:v>
                </c:pt>
                <c:pt idx="1">
                  <c:v>56</c:v>
                </c:pt>
                <c:pt idx="2">
                  <c:v>56.01</c:v>
                </c:pt>
                <c:pt idx="3">
                  <c:v>56.72</c:v>
                </c:pt>
                <c:pt idx="4">
                  <c:v>54.06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B-4C49-8691-4974DF8A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98.04</c:v>
                </c:pt>
                <c:pt idx="1">
                  <c:v>97.14</c:v>
                </c:pt>
                <c:pt idx="2">
                  <c:v>97.11</c:v>
                </c:pt>
                <c:pt idx="3">
                  <c:v>97.08</c:v>
                </c:pt>
                <c:pt idx="4">
                  <c:v>94.27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F-4D3D-82C7-49F212AB5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89.43</c:v>
                </c:pt>
                <c:pt idx="1">
                  <c:v>89.51</c:v>
                </c:pt>
                <c:pt idx="2">
                  <c:v>89.77</c:v>
                </c:pt>
                <c:pt idx="3">
                  <c:v>90.04</c:v>
                </c:pt>
                <c:pt idx="4">
                  <c:v>90.11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F-4D3D-82C7-49F212AB5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76.209999999999994</c:v>
                </c:pt>
                <c:pt idx="1">
                  <c:v>83.55</c:v>
                </c:pt>
                <c:pt idx="2">
                  <c:v>86.04</c:v>
                </c:pt>
                <c:pt idx="3">
                  <c:v>69.58</c:v>
                </c:pt>
                <c:pt idx="4">
                  <c:v>76.650000000000006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2-4072-9807-5555DD33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2-4072-9807-5555DD33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2-4575-B080-FBA42F5C9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2-4575-B080-FBA42F5C9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3-41D7-BA62-3B6103084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3-41D7-BA62-3B6103084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7-4B36-92AA-853FE738D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7-4B36-92AA-853FE738D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7-412D-80C6-6434246AC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7-412D-80C6-6434246AC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855.24</c:v>
                </c:pt>
                <c:pt idx="1">
                  <c:v>742.81</c:v>
                </c:pt>
                <c:pt idx="2">
                  <c:v>628.41999999999996</c:v>
                </c:pt>
                <c:pt idx="3">
                  <c:v>554.16</c:v>
                </c:pt>
                <c:pt idx="4">
                  <c:v>474.24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7-43B4-962A-3BD9B7780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721.43</c:v>
                </c:pt>
                <c:pt idx="1">
                  <c:v>685.34</c:v>
                </c:pt>
                <c:pt idx="2">
                  <c:v>684.74</c:v>
                </c:pt>
                <c:pt idx="3">
                  <c:v>654.91999999999996</c:v>
                </c:pt>
                <c:pt idx="4">
                  <c:v>654.71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7-43B4-962A-3BD9B7780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56.9</c:v>
                </c:pt>
                <c:pt idx="1">
                  <c:v>68.17</c:v>
                </c:pt>
                <c:pt idx="2">
                  <c:v>63.25</c:v>
                </c:pt>
                <c:pt idx="3">
                  <c:v>64.650000000000006</c:v>
                </c:pt>
                <c:pt idx="4">
                  <c:v>61.69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B-4E81-8A68-AB67574BA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59.3</c:v>
                </c:pt>
                <c:pt idx="1">
                  <c:v>59.83</c:v>
                </c:pt>
                <c:pt idx="2">
                  <c:v>65.33</c:v>
                </c:pt>
                <c:pt idx="3">
                  <c:v>65.39</c:v>
                </c:pt>
                <c:pt idx="4">
                  <c:v>65.37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B-4E81-8A68-AB67574BA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154.38</c:v>
                </c:pt>
                <c:pt idx="1">
                  <c:v>135.15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3-404A-BE3C-79554D99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248.14</c:v>
                </c:pt>
                <c:pt idx="1">
                  <c:v>246.66</c:v>
                </c:pt>
                <c:pt idx="2">
                  <c:v>227.43</c:v>
                </c:pt>
                <c:pt idx="3">
                  <c:v>230.88</c:v>
                </c:pt>
                <c:pt idx="4">
                  <c:v>228.99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3-404A-BE3C-79554D99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泉崎村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F1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6443</v>
      </c>
      <c r="AM8" s="69"/>
      <c r="AN8" s="69"/>
      <c r="AO8" s="69"/>
      <c r="AP8" s="69"/>
      <c r="AQ8" s="69"/>
      <c r="AR8" s="69"/>
      <c r="AS8" s="69"/>
      <c r="AT8" s="68">
        <f>データ!T6</f>
        <v>35.43</v>
      </c>
      <c r="AU8" s="68"/>
      <c r="AV8" s="68"/>
      <c r="AW8" s="68"/>
      <c r="AX8" s="68"/>
      <c r="AY8" s="68"/>
      <c r="AZ8" s="68"/>
      <c r="BA8" s="68"/>
      <c r="BB8" s="68">
        <f>データ!U6</f>
        <v>181.85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96.71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3060</v>
      </c>
      <c r="AE10" s="69"/>
      <c r="AF10" s="69"/>
      <c r="AG10" s="69"/>
      <c r="AH10" s="69"/>
      <c r="AI10" s="69"/>
      <c r="AJ10" s="69"/>
      <c r="AK10" s="2"/>
      <c r="AL10" s="69">
        <f>データ!V6</f>
        <v>6196</v>
      </c>
      <c r="AM10" s="69"/>
      <c r="AN10" s="69"/>
      <c r="AO10" s="69"/>
      <c r="AP10" s="69"/>
      <c r="AQ10" s="69"/>
      <c r="AR10" s="69"/>
      <c r="AS10" s="69"/>
      <c r="AT10" s="68">
        <f>データ!W6</f>
        <v>17.3</v>
      </c>
      <c r="AU10" s="68"/>
      <c r="AV10" s="68"/>
      <c r="AW10" s="68"/>
      <c r="AX10" s="68"/>
      <c r="AY10" s="68"/>
      <c r="AZ10" s="68"/>
      <c r="BA10" s="68"/>
      <c r="BB10" s="68">
        <f>データ!X6</f>
        <v>358.15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118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jHbhu/UNLMv8gpNB47IlhA9L0W4S6Ll7Giq+aSVFAVnxzgR5Oo+juZ5Ar4t5Pb8GemQnxJht/R9F1AiuIh8zqg==" saltValue="E9FMFxi4T6LD//YQbxxZ2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74641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泉崎村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96.71</v>
      </c>
      <c r="Q6" s="34">
        <f t="shared" si="3"/>
        <v>100</v>
      </c>
      <c r="R6" s="34">
        <f t="shared" si="3"/>
        <v>3060</v>
      </c>
      <c r="S6" s="34">
        <f t="shared" si="3"/>
        <v>6443</v>
      </c>
      <c r="T6" s="34">
        <f t="shared" si="3"/>
        <v>35.43</v>
      </c>
      <c r="U6" s="34">
        <f t="shared" si="3"/>
        <v>181.85</v>
      </c>
      <c r="V6" s="34">
        <f t="shared" si="3"/>
        <v>6196</v>
      </c>
      <c r="W6" s="34">
        <f t="shared" si="3"/>
        <v>17.3</v>
      </c>
      <c r="X6" s="34">
        <f t="shared" si="3"/>
        <v>358.15</v>
      </c>
      <c r="Y6" s="35">
        <f>IF(Y7="",NA(),Y7)</f>
        <v>76.209999999999994</v>
      </c>
      <c r="Z6" s="35">
        <f t="shared" ref="Z6:AH6" si="4">IF(Z7="",NA(),Z7)</f>
        <v>83.55</v>
      </c>
      <c r="AA6" s="35">
        <f t="shared" si="4"/>
        <v>86.04</v>
      </c>
      <c r="AB6" s="35">
        <f t="shared" si="4"/>
        <v>69.58</v>
      </c>
      <c r="AC6" s="35">
        <f t="shared" si="4"/>
        <v>76.650000000000006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855.24</v>
      </c>
      <c r="BG6" s="35">
        <f t="shared" ref="BG6:BO6" si="7">IF(BG7="",NA(),BG7)</f>
        <v>742.81</v>
      </c>
      <c r="BH6" s="35">
        <f t="shared" si="7"/>
        <v>628.41999999999996</v>
      </c>
      <c r="BI6" s="35">
        <f t="shared" si="7"/>
        <v>554.16</v>
      </c>
      <c r="BJ6" s="35">
        <f t="shared" si="7"/>
        <v>474.24</v>
      </c>
      <c r="BK6" s="35">
        <f t="shared" si="7"/>
        <v>721.43</v>
      </c>
      <c r="BL6" s="35">
        <f t="shared" si="7"/>
        <v>685.34</v>
      </c>
      <c r="BM6" s="35">
        <f t="shared" si="7"/>
        <v>684.74</v>
      </c>
      <c r="BN6" s="35">
        <f t="shared" si="7"/>
        <v>654.91999999999996</v>
      </c>
      <c r="BO6" s="35">
        <f t="shared" si="7"/>
        <v>654.71</v>
      </c>
      <c r="BP6" s="34" t="str">
        <f>IF(BP7="","",IF(BP7="-","【-】","【"&amp;SUBSTITUTE(TEXT(BP7,"#,##0.00"),"-","△")&amp;"】"))</f>
        <v>【765.47】</v>
      </c>
      <c r="BQ6" s="35">
        <f>IF(BQ7="",NA(),BQ7)</f>
        <v>56.9</v>
      </c>
      <c r="BR6" s="35">
        <f t="shared" ref="BR6:BZ6" si="8">IF(BR7="",NA(),BR7)</f>
        <v>68.17</v>
      </c>
      <c r="BS6" s="35">
        <f t="shared" si="8"/>
        <v>63.25</v>
      </c>
      <c r="BT6" s="35">
        <f t="shared" si="8"/>
        <v>64.650000000000006</v>
      </c>
      <c r="BU6" s="35">
        <f t="shared" si="8"/>
        <v>61.69</v>
      </c>
      <c r="BV6" s="35">
        <f t="shared" si="8"/>
        <v>59.3</v>
      </c>
      <c r="BW6" s="35">
        <f t="shared" si="8"/>
        <v>59.83</v>
      </c>
      <c r="BX6" s="35">
        <f t="shared" si="8"/>
        <v>65.33</v>
      </c>
      <c r="BY6" s="35">
        <f t="shared" si="8"/>
        <v>65.39</v>
      </c>
      <c r="BZ6" s="35">
        <f t="shared" si="8"/>
        <v>65.37</v>
      </c>
      <c r="CA6" s="34" t="str">
        <f>IF(CA7="","",IF(CA7="-","【-】","【"&amp;SUBSTITUTE(TEXT(CA7,"#,##0.00"),"-","△")&amp;"】"))</f>
        <v>【59.59】</v>
      </c>
      <c r="CB6" s="35">
        <f>IF(CB7="",NA(),CB7)</f>
        <v>154.38</v>
      </c>
      <c r="CC6" s="35">
        <f t="shared" ref="CC6:CK6" si="9">IF(CC7="",NA(),CC7)</f>
        <v>135.15</v>
      </c>
      <c r="CD6" s="35">
        <f t="shared" si="9"/>
        <v>150</v>
      </c>
      <c r="CE6" s="35">
        <f t="shared" si="9"/>
        <v>150</v>
      </c>
      <c r="CF6" s="35">
        <f t="shared" si="9"/>
        <v>150</v>
      </c>
      <c r="CG6" s="35">
        <f t="shared" si="9"/>
        <v>248.14</v>
      </c>
      <c r="CH6" s="35">
        <f t="shared" si="9"/>
        <v>246.66</v>
      </c>
      <c r="CI6" s="35">
        <f t="shared" si="9"/>
        <v>227.43</v>
      </c>
      <c r="CJ6" s="35">
        <f t="shared" si="9"/>
        <v>230.88</v>
      </c>
      <c r="CK6" s="35">
        <f t="shared" si="9"/>
        <v>228.99</v>
      </c>
      <c r="CL6" s="34" t="str">
        <f>IF(CL7="","",IF(CL7="-","【-】","【"&amp;SUBSTITUTE(TEXT(CL7,"#,##0.00"),"-","△")&amp;"】"))</f>
        <v>【257.86】</v>
      </c>
      <c r="CM6" s="35">
        <f>IF(CM7="",NA(),CM7)</f>
        <v>56.79</v>
      </c>
      <c r="CN6" s="35">
        <f t="shared" ref="CN6:CV6" si="10">IF(CN7="",NA(),CN7)</f>
        <v>56.79</v>
      </c>
      <c r="CO6" s="35">
        <f t="shared" si="10"/>
        <v>56.79</v>
      </c>
      <c r="CP6" s="35">
        <f t="shared" si="10"/>
        <v>61.02</v>
      </c>
      <c r="CQ6" s="35">
        <f t="shared" si="10"/>
        <v>61.02</v>
      </c>
      <c r="CR6" s="35">
        <f t="shared" si="10"/>
        <v>57.3</v>
      </c>
      <c r="CS6" s="35">
        <f t="shared" si="10"/>
        <v>56</v>
      </c>
      <c r="CT6" s="35">
        <f t="shared" si="10"/>
        <v>56.01</v>
      </c>
      <c r="CU6" s="35">
        <f t="shared" si="10"/>
        <v>56.72</v>
      </c>
      <c r="CV6" s="35">
        <f t="shared" si="10"/>
        <v>54.06</v>
      </c>
      <c r="CW6" s="34" t="str">
        <f>IF(CW7="","",IF(CW7="-","【-】","【"&amp;SUBSTITUTE(TEXT(CW7,"#,##0.00"),"-","△")&amp;"】"))</f>
        <v>【51.30】</v>
      </c>
      <c r="CX6" s="35">
        <f>IF(CX7="",NA(),CX7)</f>
        <v>98.04</v>
      </c>
      <c r="CY6" s="35">
        <f t="shared" ref="CY6:DG6" si="11">IF(CY7="",NA(),CY7)</f>
        <v>97.14</v>
      </c>
      <c r="CZ6" s="35">
        <f t="shared" si="11"/>
        <v>97.11</v>
      </c>
      <c r="DA6" s="35">
        <f t="shared" si="11"/>
        <v>97.08</v>
      </c>
      <c r="DB6" s="35">
        <f t="shared" si="11"/>
        <v>94.27</v>
      </c>
      <c r="DC6" s="35">
        <f t="shared" si="11"/>
        <v>89.43</v>
      </c>
      <c r="DD6" s="35">
        <f t="shared" si="11"/>
        <v>89.51</v>
      </c>
      <c r="DE6" s="35">
        <f t="shared" si="11"/>
        <v>89.77</v>
      </c>
      <c r="DF6" s="35">
        <f t="shared" si="11"/>
        <v>90.04</v>
      </c>
      <c r="DG6" s="35">
        <f t="shared" si="11"/>
        <v>90.11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0.05</v>
      </c>
      <c r="EL6" s="35">
        <f t="shared" si="14"/>
        <v>0.44</v>
      </c>
      <c r="EM6" s="35">
        <f t="shared" si="14"/>
        <v>0.04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74641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96.71</v>
      </c>
      <c r="Q7" s="38">
        <v>100</v>
      </c>
      <c r="R7" s="38">
        <v>3060</v>
      </c>
      <c r="S7" s="38">
        <v>6443</v>
      </c>
      <c r="T7" s="38">
        <v>35.43</v>
      </c>
      <c r="U7" s="38">
        <v>181.85</v>
      </c>
      <c r="V7" s="38">
        <v>6196</v>
      </c>
      <c r="W7" s="38">
        <v>17.3</v>
      </c>
      <c r="X7" s="38">
        <v>358.15</v>
      </c>
      <c r="Y7" s="38">
        <v>76.209999999999994</v>
      </c>
      <c r="Z7" s="38">
        <v>83.55</v>
      </c>
      <c r="AA7" s="38">
        <v>86.04</v>
      </c>
      <c r="AB7" s="38">
        <v>69.58</v>
      </c>
      <c r="AC7" s="38">
        <v>76.650000000000006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855.24</v>
      </c>
      <c r="BG7" s="38">
        <v>742.81</v>
      </c>
      <c r="BH7" s="38">
        <v>628.41999999999996</v>
      </c>
      <c r="BI7" s="38">
        <v>554.16</v>
      </c>
      <c r="BJ7" s="38">
        <v>474.24</v>
      </c>
      <c r="BK7" s="38">
        <v>721.43</v>
      </c>
      <c r="BL7" s="38">
        <v>685.34</v>
      </c>
      <c r="BM7" s="38">
        <v>684.74</v>
      </c>
      <c r="BN7" s="38">
        <v>654.91999999999996</v>
      </c>
      <c r="BO7" s="38">
        <v>654.71</v>
      </c>
      <c r="BP7" s="38">
        <v>765.47</v>
      </c>
      <c r="BQ7" s="38">
        <v>56.9</v>
      </c>
      <c r="BR7" s="38">
        <v>68.17</v>
      </c>
      <c r="BS7" s="38">
        <v>63.25</v>
      </c>
      <c r="BT7" s="38">
        <v>64.650000000000006</v>
      </c>
      <c r="BU7" s="38">
        <v>61.69</v>
      </c>
      <c r="BV7" s="38">
        <v>59.3</v>
      </c>
      <c r="BW7" s="38">
        <v>59.83</v>
      </c>
      <c r="BX7" s="38">
        <v>65.33</v>
      </c>
      <c r="BY7" s="38">
        <v>65.39</v>
      </c>
      <c r="BZ7" s="38">
        <v>65.37</v>
      </c>
      <c r="CA7" s="38">
        <v>59.59</v>
      </c>
      <c r="CB7" s="38">
        <v>154.38</v>
      </c>
      <c r="CC7" s="38">
        <v>135.15</v>
      </c>
      <c r="CD7" s="38">
        <v>150</v>
      </c>
      <c r="CE7" s="38">
        <v>150</v>
      </c>
      <c r="CF7" s="38">
        <v>150</v>
      </c>
      <c r="CG7" s="38">
        <v>248.14</v>
      </c>
      <c r="CH7" s="38">
        <v>246.66</v>
      </c>
      <c r="CI7" s="38">
        <v>227.43</v>
      </c>
      <c r="CJ7" s="38">
        <v>230.88</v>
      </c>
      <c r="CK7" s="38">
        <v>228.99</v>
      </c>
      <c r="CL7" s="38">
        <v>257.86</v>
      </c>
      <c r="CM7" s="38">
        <v>56.79</v>
      </c>
      <c r="CN7" s="38">
        <v>56.79</v>
      </c>
      <c r="CO7" s="38">
        <v>56.79</v>
      </c>
      <c r="CP7" s="38">
        <v>61.02</v>
      </c>
      <c r="CQ7" s="38">
        <v>61.02</v>
      </c>
      <c r="CR7" s="38">
        <v>57.3</v>
      </c>
      <c r="CS7" s="38">
        <v>56</v>
      </c>
      <c r="CT7" s="38">
        <v>56.01</v>
      </c>
      <c r="CU7" s="38">
        <v>56.72</v>
      </c>
      <c r="CV7" s="38">
        <v>54.06</v>
      </c>
      <c r="CW7" s="38">
        <v>51.3</v>
      </c>
      <c r="CX7" s="38">
        <v>98.04</v>
      </c>
      <c r="CY7" s="38">
        <v>97.14</v>
      </c>
      <c r="CZ7" s="38">
        <v>97.11</v>
      </c>
      <c r="DA7" s="38">
        <v>97.08</v>
      </c>
      <c r="DB7" s="38">
        <v>94.27</v>
      </c>
      <c r="DC7" s="38">
        <v>89.43</v>
      </c>
      <c r="DD7" s="38">
        <v>89.51</v>
      </c>
      <c r="DE7" s="38">
        <v>89.77</v>
      </c>
      <c r="DF7" s="38">
        <v>90.04</v>
      </c>
      <c r="DG7" s="38">
        <v>90.11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0.05</v>
      </c>
      <c r="EL7" s="38">
        <v>0.44</v>
      </c>
      <c r="EM7" s="38">
        <v>0.04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113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2020-12-04T03:01:07Z</dcterms:created>
  <dcterms:modified xsi:type="dcterms:W3CDTF">2021-01-25T00:26:03Z</dcterms:modified>
  <cp:category/>
</cp:coreProperties>
</file>