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N:\上下水道課\suidou\報告・回答関係\2021\20210129 公営企業に係る経営比較分析表の分析等について（回答）\"/>
    </mc:Choice>
  </mc:AlternateContent>
  <xr:revisionPtr revIDLastSave="0" documentId="13_ncr:1_{DEF865BE-7B01-4CEE-A545-DBBB45FCE5E8}" xr6:coauthVersionLast="36" xr6:coauthVersionMax="36" xr10:uidLastSave="{00000000-0000-0000-0000-000000000000}"/>
  <workbookProtection workbookAlgorithmName="SHA-512" workbookHashValue="ElSj8fdruDp8+Lm94X5QAERjIPKgKvOu0CxZpHJAm3eRak0o+jNs9sYrMWmX9VWVm9yGLyrasQOZg//4KJUTFA==" workbookSaltValue="F8n8VSYA+OtGqf+eymT+c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D8" i="4"/>
  <c r="W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<sst xmlns="http://schemas.openxmlformats.org/spreadsheetml/2006/main" count="228" uniqueCount="114">
  <si>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</si>
  <si>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</si>
  <si>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</si>
  <si>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</si>
  <si>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</si>
  <si>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</si>
  <si>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</si>
  <si>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</si>
  <si>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</si>
  <si>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</si>
  <si>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</si>
  <si>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</si>
  <si>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</si>
  <si>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</si>
  <si>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</si>
  <si>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</si>
  <si>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</si>
  <si>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</si>
  <si>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</si>
  <si>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</si>
  <si>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</si>
  <si>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</si>
  <si>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</si>
  <si>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</si>
  <si>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</si>
  <si>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</si>
  <si>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</si>
  <si>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</si>
  <si>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</si>
  <si>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</si>
  <si>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</si>
  <si>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</si>
  <si>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</si>
  <si>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</si>
  <si>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</si>
  <si>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</si>
  <si>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</si>
  <si>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</si>
  <si>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</si>
  <si>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</si>
  <si>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</si>
  <si>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</si>
  <si>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</si>
  <si>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</si>
  <si>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</si>
  <si>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</si>
  <si>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</si>
  <si>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</si>
  <si>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</si>
  <si>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</si>
  <si>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</si>
  <si>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</si>
  <si>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</si>
  <si>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</si>
  <si>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</si>
  <si>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</si>
  <si>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</si>
  <si>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</si>
  <si>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</si>
  <si>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</si>
  <si>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</si>
  <si>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</si>
  <si>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</si>
  <si>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</si>
  <si>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</si>
  <si>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</si>
  <si>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</si>
  <si>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</si>
  <si>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</si>
  <si>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</si>
  <si>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</si>
  <si>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</si>
  <si>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</si>
  <si>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</si>
  <si>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</si>
  <si>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</si>
  <si>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</si>
  <si>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</si>
  <si>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</si>
  <si>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</si>
  <si>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</si>
  <si>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</si>
  <si>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</si>
  <si>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</si>
  <si>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</si>
  <si>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</si>
  <si>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</si>
  <si>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</si>
  <si>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</si>
  <si>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</si>
  <si>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</si>
  <si>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</si>
  <si>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</si>
  <si>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</si>
  <si>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</si>
  <si>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</si>
  <si>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</si>
  <si>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</si>
  <si>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</si>
  <si>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</si>
  <si>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</si>
  <si>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</si>
  <si>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</si>
  <si>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</si>
  <si>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</si>
  <si>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</si>
  <si>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</si>
  <si>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</si>
  <si>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</si>
  <si>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</si>
  <si>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</si>
  <si>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経営の健全化、効率化については概ね良好であると考えられる。
　また、老朽化については、有形固定資産減価償却率が微増傾向にあることから、優先順位や投資規模等を考慮しつつ、施設の改良、更新を進め、施設の効率性を高めながら、将来の運営体制や投資の在り方について検討していく必要があると考えられる。</t>
    <rPh sb="1" eb="3">
      <t>ケイエイ</t>
    </rPh>
    <rPh sb="4" eb="7">
      <t>ケンゼンカ</t>
    </rPh>
    <rPh sb="8" eb="11">
      <t>コウリツカ</t>
    </rPh>
    <rPh sb="16" eb="17">
      <t>オオム</t>
    </rPh>
    <rPh sb="18" eb="20">
      <t>リョウコウ</t>
    </rPh>
    <rPh sb="24" eb="25">
      <t>カンガ</t>
    </rPh>
    <rPh sb="35" eb="38">
      <t>ロウキュウカ</t>
    </rPh>
    <rPh sb="44" eb="46">
      <t>ユウケイ</t>
    </rPh>
    <rPh sb="46" eb="48">
      <t>コテイ</t>
    </rPh>
    <rPh sb="48" eb="50">
      <t>シサン</t>
    </rPh>
    <rPh sb="50" eb="52">
      <t>ゲンカ</t>
    </rPh>
    <rPh sb="52" eb="54">
      <t>ショウキャク</t>
    </rPh>
    <rPh sb="54" eb="55">
      <t>リツ</t>
    </rPh>
    <rPh sb="56" eb="58">
      <t>ビゾウ</t>
    </rPh>
    <rPh sb="58" eb="60">
      <t>ケイコウ</t>
    </rPh>
    <rPh sb="68" eb="70">
      <t>ユウセン</t>
    </rPh>
    <rPh sb="70" eb="72">
      <t>ジュンイ</t>
    </rPh>
    <rPh sb="73" eb="75">
      <t>トウシ</t>
    </rPh>
    <rPh sb="75" eb="77">
      <t>キボ</t>
    </rPh>
    <rPh sb="77" eb="78">
      <t>トウ</t>
    </rPh>
    <rPh sb="79" eb="81">
      <t>コウリョ</t>
    </rPh>
    <rPh sb="85" eb="87">
      <t>シセツ</t>
    </rPh>
    <rPh sb="88" eb="90">
      <t>カイリョウ</t>
    </rPh>
    <rPh sb="91" eb="93">
      <t>コウシン</t>
    </rPh>
    <rPh sb="94" eb="95">
      <t>スス</t>
    </rPh>
    <rPh sb="97" eb="99">
      <t>シセツ</t>
    </rPh>
    <rPh sb="100" eb="102">
      <t>コウリツ</t>
    </rPh>
    <rPh sb="102" eb="103">
      <t>セイ</t>
    </rPh>
    <rPh sb="104" eb="105">
      <t>タカ</t>
    </rPh>
    <rPh sb="110" eb="112">
      <t>ショウライ</t>
    </rPh>
    <rPh sb="113" eb="115">
      <t>ウンエイ</t>
    </rPh>
    <rPh sb="115" eb="117">
      <t>タイセイ</t>
    </rPh>
    <rPh sb="118" eb="120">
      <t>トウシ</t>
    </rPh>
    <rPh sb="121" eb="122">
      <t>ア</t>
    </rPh>
    <rPh sb="123" eb="124">
      <t>カタ</t>
    </rPh>
    <rPh sb="128" eb="130">
      <t>ケントウ</t>
    </rPh>
    <rPh sb="134" eb="136">
      <t>ヒツヨウ</t>
    </rPh>
    <rPh sb="140" eb="141">
      <t>カンガ</t>
    </rPh>
    <phoneticPr fontId="4"/>
  </si>
  <si>
    <t>　経常収支比率及び料金回収率は、類似団体を上回っており、また、累積欠損金の発生していない状況から全体的に健全な経営状況にあるといえる。
　企業債残高については、平成28年度より増加傾向にあるが、これは新たな配水池築造計画に基づく管路等の整備のための借入を行っているためである。
　また、有収率については、類似団体を下回っており、平成28年度より有収率向上対策を実施ししている状況である。今後も引続き有収率向上に努めていく必要がある。</t>
    <rPh sb="1" eb="3">
      <t>ケイジョウ</t>
    </rPh>
    <rPh sb="3" eb="5">
      <t>シュウシ</t>
    </rPh>
    <rPh sb="5" eb="7">
      <t>ヒリツ</t>
    </rPh>
    <rPh sb="7" eb="8">
      <t>オヨ</t>
    </rPh>
    <rPh sb="9" eb="11">
      <t>リョウキン</t>
    </rPh>
    <rPh sb="11" eb="13">
      <t>カイシュウ</t>
    </rPh>
    <rPh sb="13" eb="14">
      <t>リツ</t>
    </rPh>
    <rPh sb="16" eb="18">
      <t>ルイジ</t>
    </rPh>
    <rPh sb="18" eb="20">
      <t>ダンタイ</t>
    </rPh>
    <rPh sb="21" eb="23">
      <t>ウワマワ</t>
    </rPh>
    <rPh sb="31" eb="33">
      <t>ルイセキ</t>
    </rPh>
    <rPh sb="33" eb="35">
      <t>ケッソン</t>
    </rPh>
    <rPh sb="35" eb="36">
      <t>キン</t>
    </rPh>
    <rPh sb="37" eb="39">
      <t>ハッセイ</t>
    </rPh>
    <rPh sb="44" eb="46">
      <t>ジョウキョウ</t>
    </rPh>
    <rPh sb="48" eb="51">
      <t>ゼンタイテキ</t>
    </rPh>
    <rPh sb="52" eb="54">
      <t>ケンゼン</t>
    </rPh>
    <rPh sb="55" eb="57">
      <t>ケイエイ</t>
    </rPh>
    <rPh sb="57" eb="59">
      <t>ジョウキョウ</t>
    </rPh>
    <rPh sb="69" eb="71">
      <t>キギョウ</t>
    </rPh>
    <rPh sb="71" eb="72">
      <t>サイ</t>
    </rPh>
    <rPh sb="72" eb="74">
      <t>ザンダカ</t>
    </rPh>
    <rPh sb="80" eb="82">
      <t>ヘイセイ</t>
    </rPh>
    <rPh sb="84" eb="86">
      <t>ネンド</t>
    </rPh>
    <rPh sb="88" eb="90">
      <t>ゾウカ</t>
    </rPh>
    <rPh sb="90" eb="92">
      <t>ケイコウ</t>
    </rPh>
    <rPh sb="100" eb="101">
      <t>アラ</t>
    </rPh>
    <rPh sb="103" eb="106">
      <t>ハイスイチ</t>
    </rPh>
    <rPh sb="106" eb="108">
      <t>チクゾウ</t>
    </rPh>
    <rPh sb="108" eb="110">
      <t>ケイカク</t>
    </rPh>
    <rPh sb="111" eb="112">
      <t>モト</t>
    </rPh>
    <rPh sb="114" eb="116">
      <t>カンロ</t>
    </rPh>
    <rPh sb="116" eb="117">
      <t>トウ</t>
    </rPh>
    <rPh sb="118" eb="120">
      <t>セイビ</t>
    </rPh>
    <rPh sb="124" eb="126">
      <t>カリイレ</t>
    </rPh>
    <rPh sb="127" eb="128">
      <t>オコナ</t>
    </rPh>
    <rPh sb="143" eb="146">
      <t>ユウシュウリツ</t>
    </rPh>
    <rPh sb="152" eb="154">
      <t>ルイジ</t>
    </rPh>
    <rPh sb="154" eb="156">
      <t>ダンタイ</t>
    </rPh>
    <rPh sb="157" eb="159">
      <t>シタマワ</t>
    </rPh>
    <rPh sb="164" eb="166">
      <t>ヘイセイ</t>
    </rPh>
    <rPh sb="168" eb="170">
      <t>ネンド</t>
    </rPh>
    <rPh sb="172" eb="175">
      <t>ユウシュウリツ</t>
    </rPh>
    <rPh sb="175" eb="177">
      <t>コウジョウ</t>
    </rPh>
    <rPh sb="177" eb="179">
      <t>タイサク</t>
    </rPh>
    <rPh sb="180" eb="182">
      <t>ジッシ</t>
    </rPh>
    <rPh sb="187" eb="189">
      <t>ジョウキョウ</t>
    </rPh>
    <rPh sb="193" eb="195">
      <t>コンゴ</t>
    </rPh>
    <rPh sb="196" eb="198">
      <t>ヒキツヅ</t>
    </rPh>
    <rPh sb="199" eb="202">
      <t>ユウシュウリツ</t>
    </rPh>
    <rPh sb="202" eb="204">
      <t>コウジョウ</t>
    </rPh>
    <rPh sb="205" eb="206">
      <t>ツト</t>
    </rPh>
    <rPh sb="210" eb="212">
      <t>ヒツヨウ</t>
    </rPh>
    <phoneticPr fontId="4"/>
  </si>
  <si>
    <t>　有形固定資産減価償却率は微増傾向にあり資産の老朽化が徐々に進んでいる状況にある。
　管路経年管は残存していない状況にあるが、更新間近な管路についてはアセットマネジメントの結果を基にした計画的な改良、更新を図っていく必要がある。</t>
    <rPh sb="1" eb="3">
      <t>ユウケイ</t>
    </rPh>
    <rPh sb="3" eb="5">
      <t>コテイ</t>
    </rPh>
    <rPh sb="5" eb="7">
      <t>シサン</t>
    </rPh>
    <rPh sb="7" eb="9">
      <t>ゲンカ</t>
    </rPh>
    <rPh sb="9" eb="11">
      <t>ショウキャク</t>
    </rPh>
    <rPh sb="11" eb="12">
      <t>リツ</t>
    </rPh>
    <rPh sb="13" eb="15">
      <t>ビゾウ</t>
    </rPh>
    <rPh sb="15" eb="17">
      <t>ケイコウ</t>
    </rPh>
    <rPh sb="20" eb="22">
      <t>シサン</t>
    </rPh>
    <rPh sb="23" eb="26">
      <t>ロウキュウカ</t>
    </rPh>
    <rPh sb="27" eb="29">
      <t>ジョジョ</t>
    </rPh>
    <rPh sb="30" eb="31">
      <t>スス</t>
    </rPh>
    <rPh sb="35" eb="37">
      <t>ジョウキョウ</t>
    </rPh>
    <rPh sb="43" eb="45">
      <t>カンロ</t>
    </rPh>
    <rPh sb="45" eb="47">
      <t>ケイネン</t>
    </rPh>
    <rPh sb="47" eb="48">
      <t>カン</t>
    </rPh>
    <rPh sb="49" eb="51">
      <t>ザンゾン</t>
    </rPh>
    <rPh sb="56" eb="58">
      <t>ジョウキョウ</t>
    </rPh>
    <rPh sb="63" eb="65">
      <t>コウシン</t>
    </rPh>
    <rPh sb="65" eb="67">
      <t>マヂカ</t>
    </rPh>
    <rPh sb="68" eb="70">
      <t>カンロ</t>
    </rPh>
    <rPh sb="86" eb="88">
      <t>ケッカ</t>
    </rPh>
    <rPh sb="89" eb="90">
      <t>モト</t>
    </rPh>
    <rPh sb="93" eb="96">
      <t>ケイカクテキ</t>
    </rPh>
    <rPh sb="97" eb="99">
      <t>カイリョウ</t>
    </rPh>
    <rPh sb="100" eb="102">
      <t>コウシン</t>
    </rPh>
    <rPh sb="103" eb="104">
      <t>ハカ</t>
    </rPh>
    <rPh sb="108" eb="11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</si>
</sst>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quot;-&quot;">
                  <c:v>0.23</c:v>
                </c:pt>
                <c:pt idx="3" formatCode="#,##0.00;&quot;△&quot;#,##0.00;&quot;-&quot;">
                  <c:v>0.47</c:v>
                </c:pt>
                <c:pt idx="4" formatCode="#,##0.00;&quot;△&quot;#,##0.00;&quot;-&quot;">
                  <c:v>0.04</c:v>
                </c:pt>
              </c:numCache>
            </c:numRef>
          </c:val>
          <c:extLst>
            <c:ext xmlns:c16="http://schemas.microsoft.com/office/drawing/2014/chart" uri="{C3380CC4-5D6E-409C-BE32-E72D297353CC}">
              <c16:uniqueId val="{00000000-E46E-4147-B5F6-C222F70444A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E46E-4147-B5F6-C222F70444A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56.39</c:v>
                </c:pt>
                <c:pt idx="1">
                  <c:v>58.89</c:v>
                </c:pt>
                <c:pt idx="2">
                  <c:v>57.39</c:v>
                </c:pt>
                <c:pt idx="3">
                  <c:v>57.56</c:v>
                </c:pt>
                <c:pt idx="4">
                  <c:v>60.19</c:v>
                </c:pt>
              </c:numCache>
            </c:numRef>
          </c:val>
          <c:extLst>
            <c:ext xmlns:c16="http://schemas.microsoft.com/office/drawing/2014/chart" uri="{C3380CC4-5D6E-409C-BE32-E72D297353CC}">
              <c16:uniqueId val="{00000000-F17E-45F3-8345-E9D9722502D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F17E-45F3-8345-E9D9722502D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78.94</c:v>
                </c:pt>
                <c:pt idx="1">
                  <c:v>76.09</c:v>
                </c:pt>
                <c:pt idx="2">
                  <c:v>78.81</c:v>
                </c:pt>
                <c:pt idx="3">
                  <c:v>79.489999999999995</c:v>
                </c:pt>
                <c:pt idx="4">
                  <c:v>75.88</c:v>
                </c:pt>
              </c:numCache>
            </c:numRef>
          </c:val>
          <c:extLst>
            <c:ext xmlns:c16="http://schemas.microsoft.com/office/drawing/2014/chart" uri="{C3380CC4-5D6E-409C-BE32-E72D297353CC}">
              <c16:uniqueId val="{00000000-0AD7-4389-A558-FC1FBD502D8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0AD7-4389-A558-FC1FBD502D8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134.52000000000001</c:v>
                </c:pt>
                <c:pt idx="1">
                  <c:v>122.43</c:v>
                </c:pt>
                <c:pt idx="2">
                  <c:v>130.29</c:v>
                </c:pt>
                <c:pt idx="3">
                  <c:v>115.98</c:v>
                </c:pt>
                <c:pt idx="4">
                  <c:v>114.57</c:v>
                </c:pt>
              </c:numCache>
            </c:numRef>
          </c:val>
          <c:extLst>
            <c:ext xmlns:c16="http://schemas.microsoft.com/office/drawing/2014/chart" uri="{C3380CC4-5D6E-409C-BE32-E72D297353CC}">
              <c16:uniqueId val="{00000000-7991-436E-AC8D-F9A52320EC2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7991-436E-AC8D-F9A52320EC2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45.9</c:v>
                </c:pt>
                <c:pt idx="1">
                  <c:v>46.32</c:v>
                </c:pt>
                <c:pt idx="2">
                  <c:v>46.52</c:v>
                </c:pt>
                <c:pt idx="3">
                  <c:v>46.63</c:v>
                </c:pt>
                <c:pt idx="4">
                  <c:v>46.81</c:v>
                </c:pt>
              </c:numCache>
            </c:numRef>
          </c:val>
          <c:extLst>
            <c:ext xmlns:c16="http://schemas.microsoft.com/office/drawing/2014/chart" uri="{C3380CC4-5D6E-409C-BE32-E72D297353CC}">
              <c16:uniqueId val="{00000000-74FA-489D-B757-8F9CFC18AE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74FA-489D-B757-8F9CFC18AE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85-42C2-9AAC-2A7343581A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7885-42C2-9AAC-2A7343581A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48-4C86-A753-73CB0564B4A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9F48-4C86-A753-73CB0564B4A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501.42</c:v>
                </c:pt>
                <c:pt idx="1">
                  <c:v>555.35</c:v>
                </c:pt>
                <c:pt idx="2">
                  <c:v>493.68</c:v>
                </c:pt>
                <c:pt idx="3">
                  <c:v>647.79999999999995</c:v>
                </c:pt>
                <c:pt idx="4">
                  <c:v>950.06</c:v>
                </c:pt>
              </c:numCache>
            </c:numRef>
          </c:val>
          <c:extLst>
            <c:ext xmlns:c16="http://schemas.microsoft.com/office/drawing/2014/chart" uri="{C3380CC4-5D6E-409C-BE32-E72D297353CC}">
              <c16:uniqueId val="{00000000-798C-4A6B-8900-AD885589A9F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798C-4A6B-8900-AD885589A9F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162.62</c:v>
                </c:pt>
                <c:pt idx="1">
                  <c:v>168.22</c:v>
                </c:pt>
                <c:pt idx="2">
                  <c:v>174.2</c:v>
                </c:pt>
                <c:pt idx="3">
                  <c:v>200.3</c:v>
                </c:pt>
                <c:pt idx="4">
                  <c:v>229.85</c:v>
                </c:pt>
              </c:numCache>
            </c:numRef>
          </c:val>
          <c:extLst>
            <c:ext xmlns:c16="http://schemas.microsoft.com/office/drawing/2014/chart" uri="{C3380CC4-5D6E-409C-BE32-E72D297353CC}">
              <c16:uniqueId val="{00000000-0360-4ED4-9573-5A030D1BF01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0360-4ED4-9573-5A030D1BF01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122.16</c:v>
                </c:pt>
                <c:pt idx="1">
                  <c:v>114.31</c:v>
                </c:pt>
                <c:pt idx="2">
                  <c:v>119.64</c:v>
                </c:pt>
                <c:pt idx="3">
                  <c:v>104.85</c:v>
                </c:pt>
                <c:pt idx="4">
                  <c:v>107.17</c:v>
                </c:pt>
              </c:numCache>
            </c:numRef>
          </c:val>
          <c:extLst>
            <c:ext xmlns:c16="http://schemas.microsoft.com/office/drawing/2014/chart" uri="{C3380CC4-5D6E-409C-BE32-E72D297353CC}">
              <c16:uniqueId val="{00000000-A417-46FC-8847-09F8B7474D1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A417-46FC-8847-09F8B7474D1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116.57</c:v>
                </c:pt>
                <c:pt idx="1">
                  <c:v>124.49</c:v>
                </c:pt>
                <c:pt idx="2">
                  <c:v>118.93</c:v>
                </c:pt>
                <c:pt idx="3">
                  <c:v>135.94999999999999</c:v>
                </c:pt>
                <c:pt idx="4">
                  <c:v>133.6</c:v>
                </c:pt>
              </c:numCache>
            </c:numRef>
          </c:val>
          <c:extLst>
            <c:ext xmlns:c16="http://schemas.microsoft.com/office/drawing/2014/chart" uri="{C3380CC4-5D6E-409C-BE32-E72D297353CC}">
              <c16:uniqueId val="{00000000-0BE4-45A2-95B8-D38F354B877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0BE4-45A2-95B8-D38F354B877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1" zoomScale="85" zoomScaleNormal="85" workbookViewId="0">
      <selection activeCell="CC42" sqref="CC4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西郷村</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20291</v>
      </c>
      <c r="AM8" s="61"/>
      <c r="AN8" s="61"/>
      <c r="AO8" s="61"/>
      <c r="AP8" s="61"/>
      <c r="AQ8" s="61"/>
      <c r="AR8" s="61"/>
      <c r="AS8" s="61"/>
      <c r="AT8" s="52">
        <f>データ!$S$6</f>
        <v>192.06</v>
      </c>
      <c r="AU8" s="53"/>
      <c r="AV8" s="53"/>
      <c r="AW8" s="53"/>
      <c r="AX8" s="53"/>
      <c r="AY8" s="53"/>
      <c r="AZ8" s="53"/>
      <c r="BA8" s="53"/>
      <c r="BB8" s="54">
        <f>データ!$T$6</f>
        <v>105.65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80.89</v>
      </c>
      <c r="J10" s="53"/>
      <c r="K10" s="53"/>
      <c r="L10" s="53"/>
      <c r="M10" s="53"/>
      <c r="N10" s="53"/>
      <c r="O10" s="64"/>
      <c r="P10" s="54">
        <f>データ!$P$6</f>
        <v>96.64</v>
      </c>
      <c r="Q10" s="54"/>
      <c r="R10" s="54"/>
      <c r="S10" s="54"/>
      <c r="T10" s="54"/>
      <c r="U10" s="54"/>
      <c r="V10" s="54"/>
      <c r="W10" s="61">
        <f>データ!$Q$6</f>
        <v>2640</v>
      </c>
      <c r="X10" s="61"/>
      <c r="Y10" s="61"/>
      <c r="Z10" s="61"/>
      <c r="AA10" s="61"/>
      <c r="AB10" s="61"/>
      <c r="AC10" s="61"/>
      <c r="AD10" s="2"/>
      <c r="AE10" s="2"/>
      <c r="AF10" s="2"/>
      <c r="AG10" s="2"/>
      <c r="AH10" s="4"/>
      <c r="AI10" s="4"/>
      <c r="AJ10" s="4"/>
      <c r="AK10" s="4"/>
      <c r="AL10" s="61">
        <f>データ!$U$6</f>
        <v>19473</v>
      </c>
      <c r="AM10" s="61"/>
      <c r="AN10" s="61"/>
      <c r="AO10" s="61"/>
      <c r="AP10" s="61"/>
      <c r="AQ10" s="61"/>
      <c r="AR10" s="61"/>
      <c r="AS10" s="61"/>
      <c r="AT10" s="52">
        <f>データ!$V$6</f>
        <v>66.2</v>
      </c>
      <c r="AU10" s="53"/>
      <c r="AV10" s="53"/>
      <c r="AW10" s="53"/>
      <c r="AX10" s="53"/>
      <c r="AY10" s="53"/>
      <c r="AZ10" s="53"/>
      <c r="BA10" s="53"/>
      <c r="BB10" s="54">
        <f>データ!$W$6</f>
        <v>294.14999999999998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4vWn75Ayp+6WlQ0Ig4TA5wgHV2evHZNV8ASQoFtpVqJqAA6htPaiJrUhvK149LLKRwJcy6y6UngfOPoztfZUAg==" saltValue="GatUPYrez6/RyuVOwg9ZS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74616</v>
      </c>
      <c r="D6" s="34">
        <f t="shared" si="3"/>
        <v>46</v>
      </c>
      <c r="E6" s="34">
        <f t="shared" si="3"/>
        <v>1</v>
      </c>
      <c r="F6" s="34">
        <f t="shared" si="3"/>
        <v>0</v>
      </c>
      <c r="G6" s="34">
        <f t="shared" si="3"/>
        <v>1</v>
      </c>
      <c r="H6" s="34" t="str">
        <f t="shared" si="3"/>
        <v>福島県　西郷村</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80.89</v>
      </c>
      <c r="P6" s="35">
        <f t="shared" si="3"/>
        <v>96.64</v>
      </c>
      <c r="Q6" s="35">
        <f t="shared" si="3"/>
        <v>2640</v>
      </c>
      <c r="R6" s="35">
        <f t="shared" si="3"/>
        <v>20291</v>
      </c>
      <c r="S6" s="35">
        <f t="shared" si="3"/>
        <v>192.06</v>
      </c>
      <c r="T6" s="35">
        <f t="shared" si="3"/>
        <v>105.65</v>
      </c>
      <c r="U6" s="35">
        <f t="shared" si="3"/>
        <v>19473</v>
      </c>
      <c r="V6" s="35">
        <f t="shared" si="3"/>
        <v>66.2</v>
      </c>
      <c r="W6" s="35">
        <f t="shared" si="3"/>
        <v>294.14999999999998</v>
      </c>
      <c r="X6" s="36">
        <f>IF(X7="",NA(),X7)</f>
        <v>134.52000000000001</v>
      </c>
      <c r="Y6" s="36">
        <f t="shared" ref="Y6:AG6" si="4">IF(Y7="",NA(),Y7)</f>
        <v>122.43</v>
      </c>
      <c r="Z6" s="36">
        <f t="shared" si="4"/>
        <v>130.29</v>
      </c>
      <c r="AA6" s="36">
        <f t="shared" si="4"/>
        <v>115.98</v>
      </c>
      <c r="AB6" s="36">
        <f t="shared" si="4"/>
        <v>114.57</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501.42</v>
      </c>
      <c r="AU6" s="36">
        <f t="shared" ref="AU6:BC6" si="6">IF(AU7="",NA(),AU7)</f>
        <v>555.35</v>
      </c>
      <c r="AV6" s="36">
        <f t="shared" si="6"/>
        <v>493.68</v>
      </c>
      <c r="AW6" s="36">
        <f t="shared" si="6"/>
        <v>647.79999999999995</v>
      </c>
      <c r="AX6" s="36">
        <f t="shared" si="6"/>
        <v>950.06</v>
      </c>
      <c r="AY6" s="36">
        <f t="shared" si="6"/>
        <v>391.54</v>
      </c>
      <c r="AZ6" s="36">
        <f t="shared" si="6"/>
        <v>384.34</v>
      </c>
      <c r="BA6" s="36">
        <f t="shared" si="6"/>
        <v>359.47</v>
      </c>
      <c r="BB6" s="36">
        <f t="shared" si="6"/>
        <v>369.69</v>
      </c>
      <c r="BC6" s="36">
        <f t="shared" si="6"/>
        <v>379.08</v>
      </c>
      <c r="BD6" s="35" t="str">
        <f>IF(BD7="","",IF(BD7="-","【-】","【"&amp;SUBSTITUTE(TEXT(BD7,"#,##0.00"),"-","△")&amp;"】"))</f>
        <v>【264.97】</v>
      </c>
      <c r="BE6" s="36">
        <f>IF(BE7="",NA(),BE7)</f>
        <v>162.62</v>
      </c>
      <c r="BF6" s="36">
        <f t="shared" ref="BF6:BN6" si="7">IF(BF7="",NA(),BF7)</f>
        <v>168.22</v>
      </c>
      <c r="BG6" s="36">
        <f t="shared" si="7"/>
        <v>174.2</v>
      </c>
      <c r="BH6" s="36">
        <f t="shared" si="7"/>
        <v>200.3</v>
      </c>
      <c r="BI6" s="36">
        <f t="shared" si="7"/>
        <v>229.85</v>
      </c>
      <c r="BJ6" s="36">
        <f t="shared" si="7"/>
        <v>386.97</v>
      </c>
      <c r="BK6" s="36">
        <f t="shared" si="7"/>
        <v>380.58</v>
      </c>
      <c r="BL6" s="36">
        <f t="shared" si="7"/>
        <v>401.79</v>
      </c>
      <c r="BM6" s="36">
        <f t="shared" si="7"/>
        <v>402.99</v>
      </c>
      <c r="BN6" s="36">
        <f t="shared" si="7"/>
        <v>398.98</v>
      </c>
      <c r="BO6" s="35" t="str">
        <f>IF(BO7="","",IF(BO7="-","【-】","【"&amp;SUBSTITUTE(TEXT(BO7,"#,##0.00"),"-","△")&amp;"】"))</f>
        <v>【266.61】</v>
      </c>
      <c r="BP6" s="36">
        <f>IF(BP7="",NA(),BP7)</f>
        <v>122.16</v>
      </c>
      <c r="BQ6" s="36">
        <f t="shared" ref="BQ6:BY6" si="8">IF(BQ7="",NA(),BQ7)</f>
        <v>114.31</v>
      </c>
      <c r="BR6" s="36">
        <f t="shared" si="8"/>
        <v>119.64</v>
      </c>
      <c r="BS6" s="36">
        <f t="shared" si="8"/>
        <v>104.85</v>
      </c>
      <c r="BT6" s="36">
        <f t="shared" si="8"/>
        <v>107.17</v>
      </c>
      <c r="BU6" s="36">
        <f t="shared" si="8"/>
        <v>101.72</v>
      </c>
      <c r="BV6" s="36">
        <f t="shared" si="8"/>
        <v>102.38</v>
      </c>
      <c r="BW6" s="36">
        <f t="shared" si="8"/>
        <v>100.12</v>
      </c>
      <c r="BX6" s="36">
        <f t="shared" si="8"/>
        <v>98.66</v>
      </c>
      <c r="BY6" s="36">
        <f t="shared" si="8"/>
        <v>98.64</v>
      </c>
      <c r="BZ6" s="35" t="str">
        <f>IF(BZ7="","",IF(BZ7="-","【-】","【"&amp;SUBSTITUTE(TEXT(BZ7,"#,##0.00"),"-","△")&amp;"】"))</f>
        <v>【103.24】</v>
      </c>
      <c r="CA6" s="36">
        <f>IF(CA7="",NA(),CA7)</f>
        <v>116.57</v>
      </c>
      <c r="CB6" s="36">
        <f t="shared" ref="CB6:CJ6" si="9">IF(CB7="",NA(),CB7)</f>
        <v>124.49</v>
      </c>
      <c r="CC6" s="36">
        <f t="shared" si="9"/>
        <v>118.93</v>
      </c>
      <c r="CD6" s="36">
        <f t="shared" si="9"/>
        <v>135.94999999999999</v>
      </c>
      <c r="CE6" s="36">
        <f t="shared" si="9"/>
        <v>133.6</v>
      </c>
      <c r="CF6" s="36">
        <f t="shared" si="9"/>
        <v>168.2</v>
      </c>
      <c r="CG6" s="36">
        <f t="shared" si="9"/>
        <v>168.67</v>
      </c>
      <c r="CH6" s="36">
        <f t="shared" si="9"/>
        <v>174.97</v>
      </c>
      <c r="CI6" s="36">
        <f t="shared" si="9"/>
        <v>178.59</v>
      </c>
      <c r="CJ6" s="36">
        <f t="shared" si="9"/>
        <v>178.92</v>
      </c>
      <c r="CK6" s="35" t="str">
        <f>IF(CK7="","",IF(CK7="-","【-】","【"&amp;SUBSTITUTE(TEXT(CK7,"#,##0.00"),"-","△")&amp;"】"))</f>
        <v>【168.38】</v>
      </c>
      <c r="CL6" s="36">
        <f>IF(CL7="",NA(),CL7)</f>
        <v>56.39</v>
      </c>
      <c r="CM6" s="36">
        <f t="shared" ref="CM6:CU6" si="10">IF(CM7="",NA(),CM7)</f>
        <v>58.89</v>
      </c>
      <c r="CN6" s="36">
        <f t="shared" si="10"/>
        <v>57.39</v>
      </c>
      <c r="CO6" s="36">
        <f t="shared" si="10"/>
        <v>57.56</v>
      </c>
      <c r="CP6" s="36">
        <f t="shared" si="10"/>
        <v>60.19</v>
      </c>
      <c r="CQ6" s="36">
        <f t="shared" si="10"/>
        <v>54.77</v>
      </c>
      <c r="CR6" s="36">
        <f t="shared" si="10"/>
        <v>54.92</v>
      </c>
      <c r="CS6" s="36">
        <f t="shared" si="10"/>
        <v>55.63</v>
      </c>
      <c r="CT6" s="36">
        <f t="shared" si="10"/>
        <v>55.03</v>
      </c>
      <c r="CU6" s="36">
        <f t="shared" si="10"/>
        <v>55.14</v>
      </c>
      <c r="CV6" s="35" t="str">
        <f>IF(CV7="","",IF(CV7="-","【-】","【"&amp;SUBSTITUTE(TEXT(CV7,"#,##0.00"),"-","△")&amp;"】"))</f>
        <v>【60.00】</v>
      </c>
      <c r="CW6" s="36">
        <f>IF(CW7="",NA(),CW7)</f>
        <v>78.94</v>
      </c>
      <c r="CX6" s="36">
        <f t="shared" ref="CX6:DF6" si="11">IF(CX7="",NA(),CX7)</f>
        <v>76.09</v>
      </c>
      <c r="CY6" s="36">
        <f t="shared" si="11"/>
        <v>78.81</v>
      </c>
      <c r="CZ6" s="36">
        <f t="shared" si="11"/>
        <v>79.489999999999995</v>
      </c>
      <c r="DA6" s="36">
        <f t="shared" si="11"/>
        <v>75.88</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45.9</v>
      </c>
      <c r="DI6" s="36">
        <f t="shared" ref="DI6:DQ6" si="12">IF(DI7="",NA(),DI7)</f>
        <v>46.32</v>
      </c>
      <c r="DJ6" s="36">
        <f t="shared" si="12"/>
        <v>46.52</v>
      </c>
      <c r="DK6" s="36">
        <f t="shared" si="12"/>
        <v>46.63</v>
      </c>
      <c r="DL6" s="36">
        <f t="shared" si="12"/>
        <v>46.81</v>
      </c>
      <c r="DM6" s="36">
        <f t="shared" si="12"/>
        <v>47.46</v>
      </c>
      <c r="DN6" s="36">
        <f t="shared" si="12"/>
        <v>48.49</v>
      </c>
      <c r="DO6" s="36">
        <f t="shared" si="12"/>
        <v>48.05</v>
      </c>
      <c r="DP6" s="36">
        <f t="shared" si="12"/>
        <v>48.87</v>
      </c>
      <c r="DQ6" s="36">
        <f t="shared" si="12"/>
        <v>49.92</v>
      </c>
      <c r="DR6" s="35" t="str">
        <f>IF(DR7="","",IF(DR7="-","【-】","【"&amp;SUBSTITUTE(TEXT(DR7,"#,##0.00"),"-","△")&amp;"】"))</f>
        <v>【49.59】</v>
      </c>
      <c r="DS6" s="35">
        <f>IF(DS7="",NA(),DS7)</f>
        <v>0</v>
      </c>
      <c r="DT6" s="35">
        <f t="shared" ref="DT6:EB6" si="13">IF(DT7="",NA(),DT7)</f>
        <v>0</v>
      </c>
      <c r="DU6" s="35">
        <f t="shared" si="13"/>
        <v>0</v>
      </c>
      <c r="DV6" s="35">
        <f t="shared" si="13"/>
        <v>0</v>
      </c>
      <c r="DW6" s="35">
        <f t="shared" si="13"/>
        <v>0</v>
      </c>
      <c r="DX6" s="36">
        <f t="shared" si="13"/>
        <v>9.7100000000000009</v>
      </c>
      <c r="DY6" s="36">
        <f t="shared" si="13"/>
        <v>12.79</v>
      </c>
      <c r="DZ6" s="36">
        <f t="shared" si="13"/>
        <v>13.39</v>
      </c>
      <c r="EA6" s="36">
        <f t="shared" si="13"/>
        <v>14.85</v>
      </c>
      <c r="EB6" s="36">
        <f t="shared" si="13"/>
        <v>16.88</v>
      </c>
      <c r="EC6" s="35" t="str">
        <f>IF(EC7="","",IF(EC7="-","【-】","【"&amp;SUBSTITUTE(TEXT(EC7,"#,##0.00"),"-","△")&amp;"】"))</f>
        <v>【19.44】</v>
      </c>
      <c r="ED6" s="35">
        <f>IF(ED7="",NA(),ED7)</f>
        <v>0</v>
      </c>
      <c r="EE6" s="35">
        <f t="shared" ref="EE6:EM6" si="14">IF(EE7="",NA(),EE7)</f>
        <v>0</v>
      </c>
      <c r="EF6" s="36">
        <f t="shared" si="14"/>
        <v>0.23</v>
      </c>
      <c r="EG6" s="36">
        <f t="shared" si="14"/>
        <v>0.47</v>
      </c>
      <c r="EH6" s="36">
        <f t="shared" si="14"/>
        <v>0.04</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74616</v>
      </c>
      <c r="D7" s="38">
        <v>46</v>
      </c>
      <c r="E7" s="38">
        <v>1</v>
      </c>
      <c r="F7" s="38">
        <v>0</v>
      </c>
      <c r="G7" s="38">
        <v>1</v>
      </c>
      <c r="H7" s="38" t="s">
        <v>93</v>
      </c>
      <c r="I7" s="38" t="s">
        <v>94</v>
      </c>
      <c r="J7" s="38" t="s">
        <v>95</v>
      </c>
      <c r="K7" s="38" t="s">
        <v>96</v>
      </c>
      <c r="L7" s="38" t="s">
        <v>97</v>
      </c>
      <c r="M7" s="38" t="s">
        <v>98</v>
      </c>
      <c r="N7" s="39" t="s">
        <v>99</v>
      </c>
      <c r="O7" s="39">
        <v>80.89</v>
      </c>
      <c r="P7" s="39">
        <v>96.64</v>
      </c>
      <c r="Q7" s="39">
        <v>2640</v>
      </c>
      <c r="R7" s="39">
        <v>20291</v>
      </c>
      <c r="S7" s="39">
        <v>192.06</v>
      </c>
      <c r="T7" s="39">
        <v>105.65</v>
      </c>
      <c r="U7" s="39">
        <v>19473</v>
      </c>
      <c r="V7" s="39">
        <v>66.2</v>
      </c>
      <c r="W7" s="39">
        <v>294.14999999999998</v>
      </c>
      <c r="X7" s="39">
        <v>134.52000000000001</v>
      </c>
      <c r="Y7" s="39">
        <v>122.43</v>
      </c>
      <c r="Z7" s="39">
        <v>130.29</v>
      </c>
      <c r="AA7" s="39">
        <v>115.98</v>
      </c>
      <c r="AB7" s="39">
        <v>114.57</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501.42</v>
      </c>
      <c r="AU7" s="39">
        <v>555.35</v>
      </c>
      <c r="AV7" s="39">
        <v>493.68</v>
      </c>
      <c r="AW7" s="39">
        <v>647.79999999999995</v>
      </c>
      <c r="AX7" s="39">
        <v>950.06</v>
      </c>
      <c r="AY7" s="39">
        <v>391.54</v>
      </c>
      <c r="AZ7" s="39">
        <v>384.34</v>
      </c>
      <c r="BA7" s="39">
        <v>359.47</v>
      </c>
      <c r="BB7" s="39">
        <v>369.69</v>
      </c>
      <c r="BC7" s="39">
        <v>379.08</v>
      </c>
      <c r="BD7" s="39">
        <v>264.97000000000003</v>
      </c>
      <c r="BE7" s="39">
        <v>162.62</v>
      </c>
      <c r="BF7" s="39">
        <v>168.22</v>
      </c>
      <c r="BG7" s="39">
        <v>174.2</v>
      </c>
      <c r="BH7" s="39">
        <v>200.3</v>
      </c>
      <c r="BI7" s="39">
        <v>229.85</v>
      </c>
      <c r="BJ7" s="39">
        <v>386.97</v>
      </c>
      <c r="BK7" s="39">
        <v>380.58</v>
      </c>
      <c r="BL7" s="39">
        <v>401.79</v>
      </c>
      <c r="BM7" s="39">
        <v>402.99</v>
      </c>
      <c r="BN7" s="39">
        <v>398.98</v>
      </c>
      <c r="BO7" s="39">
        <v>266.61</v>
      </c>
      <c r="BP7" s="39">
        <v>122.16</v>
      </c>
      <c r="BQ7" s="39">
        <v>114.31</v>
      </c>
      <c r="BR7" s="39">
        <v>119.64</v>
      </c>
      <c r="BS7" s="39">
        <v>104.85</v>
      </c>
      <c r="BT7" s="39">
        <v>107.17</v>
      </c>
      <c r="BU7" s="39">
        <v>101.72</v>
      </c>
      <c r="BV7" s="39">
        <v>102.38</v>
      </c>
      <c r="BW7" s="39">
        <v>100.12</v>
      </c>
      <c r="BX7" s="39">
        <v>98.66</v>
      </c>
      <c r="BY7" s="39">
        <v>98.64</v>
      </c>
      <c r="BZ7" s="39">
        <v>103.24</v>
      </c>
      <c r="CA7" s="39">
        <v>116.57</v>
      </c>
      <c r="CB7" s="39">
        <v>124.49</v>
      </c>
      <c r="CC7" s="39">
        <v>118.93</v>
      </c>
      <c r="CD7" s="39">
        <v>135.94999999999999</v>
      </c>
      <c r="CE7" s="39">
        <v>133.6</v>
      </c>
      <c r="CF7" s="39">
        <v>168.2</v>
      </c>
      <c r="CG7" s="39">
        <v>168.67</v>
      </c>
      <c r="CH7" s="39">
        <v>174.97</v>
      </c>
      <c r="CI7" s="39">
        <v>178.59</v>
      </c>
      <c r="CJ7" s="39">
        <v>178.92</v>
      </c>
      <c r="CK7" s="39">
        <v>168.38</v>
      </c>
      <c r="CL7" s="39">
        <v>56.39</v>
      </c>
      <c r="CM7" s="39">
        <v>58.89</v>
      </c>
      <c r="CN7" s="39">
        <v>57.39</v>
      </c>
      <c r="CO7" s="39">
        <v>57.56</v>
      </c>
      <c r="CP7" s="39">
        <v>60.19</v>
      </c>
      <c r="CQ7" s="39">
        <v>54.77</v>
      </c>
      <c r="CR7" s="39">
        <v>54.92</v>
      </c>
      <c r="CS7" s="39">
        <v>55.63</v>
      </c>
      <c r="CT7" s="39">
        <v>55.03</v>
      </c>
      <c r="CU7" s="39">
        <v>55.14</v>
      </c>
      <c r="CV7" s="39">
        <v>60</v>
      </c>
      <c r="CW7" s="39">
        <v>78.94</v>
      </c>
      <c r="CX7" s="39">
        <v>76.09</v>
      </c>
      <c r="CY7" s="39">
        <v>78.81</v>
      </c>
      <c r="CZ7" s="39">
        <v>79.489999999999995</v>
      </c>
      <c r="DA7" s="39">
        <v>75.88</v>
      </c>
      <c r="DB7" s="39">
        <v>82.89</v>
      </c>
      <c r="DC7" s="39">
        <v>82.66</v>
      </c>
      <c r="DD7" s="39">
        <v>82.04</v>
      </c>
      <c r="DE7" s="39">
        <v>81.900000000000006</v>
      </c>
      <c r="DF7" s="39">
        <v>81.39</v>
      </c>
      <c r="DG7" s="39">
        <v>89.8</v>
      </c>
      <c r="DH7" s="39">
        <v>45.9</v>
      </c>
      <c r="DI7" s="39">
        <v>46.32</v>
      </c>
      <c r="DJ7" s="39">
        <v>46.52</v>
      </c>
      <c r="DK7" s="39">
        <v>46.63</v>
      </c>
      <c r="DL7" s="39">
        <v>46.81</v>
      </c>
      <c r="DM7" s="39">
        <v>47.46</v>
      </c>
      <c r="DN7" s="39">
        <v>48.49</v>
      </c>
      <c r="DO7" s="39">
        <v>48.05</v>
      </c>
      <c r="DP7" s="39">
        <v>48.87</v>
      </c>
      <c r="DQ7" s="39">
        <v>49.92</v>
      </c>
      <c r="DR7" s="39">
        <v>49.59</v>
      </c>
      <c r="DS7" s="39">
        <v>0</v>
      </c>
      <c r="DT7" s="39">
        <v>0</v>
      </c>
      <c r="DU7" s="39">
        <v>0</v>
      </c>
      <c r="DV7" s="39">
        <v>0</v>
      </c>
      <c r="DW7" s="39">
        <v>0</v>
      </c>
      <c r="DX7" s="39">
        <v>9.7100000000000009</v>
      </c>
      <c r="DY7" s="39">
        <v>12.79</v>
      </c>
      <c r="DZ7" s="39">
        <v>13.39</v>
      </c>
      <c r="EA7" s="39">
        <v>14.85</v>
      </c>
      <c r="EB7" s="39">
        <v>16.88</v>
      </c>
      <c r="EC7" s="39">
        <v>19.440000000000001</v>
      </c>
      <c r="ED7" s="39">
        <v>0</v>
      </c>
      <c r="EE7" s="39">
        <v>0</v>
      </c>
      <c r="EF7" s="39">
        <v>0.23</v>
      </c>
      <c r="EG7" s="39">
        <v>0.47</v>
      </c>
      <c r="EH7" s="39">
        <v>0.04</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小針 大介</cp:lastModifiedBy>
  <dcterms:created xsi:type="dcterms:W3CDTF">2020-12-04T02:04:22Z</dcterms:created>
  <dcterms:modified xsi:type="dcterms:W3CDTF">2021-01-28T06:21:29Z</dcterms:modified>
  <cp:category/>
</cp:coreProperties>
</file>