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msv00\政策財政課\財政係\公営企業\令和2年度\01 照会\R3.1.12【照会市町村財政課1月29日（金）期限】公営企業に係る経営比較分析表（令和元年度決算）の分析等について\02資料\"/>
    </mc:Choice>
  </mc:AlternateContent>
  <workbookProtection workbookAlgorithmName="SHA-512" workbookHashValue="8DwybuRdhqWbmQn4xS3KQERDF8elT3A15DiAyXwuD6O6GGSsLFztg4gPa/lhfnXWo2pgurdr2wZ2+VNktzgHdA==" workbookSaltValue="b+0ythuQ+HwEJ39ZUQSotg==" workbookSpinCount="100000" lockStructure="1"/>
  <bookViews>
    <workbookView xWindow="0" yWindow="0" windowWidth="20496" windowHeight="7776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I86" i="4"/>
  <c r="H86" i="4"/>
  <c r="E86" i="4"/>
  <c r="BB10" i="4"/>
  <c r="AT10" i="4"/>
  <c r="AL10" i="4"/>
  <c r="W10" i="4"/>
  <c r="I10" i="4"/>
  <c r="BB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<sst xmlns="http://schemas.openxmlformats.org/spreadsheetml/2006/main" count="247" uniqueCount="120">
  <si>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</si>
  <si>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</si>
  <si>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</si>
  <si>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</si>
  <si>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</si>
  <si>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</si>
  <si>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</si>
  <si>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</si>
  <si>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</si>
  <si>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</si>
  <si>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</si>
  <si>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</si>
  <si>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</si>
  <si>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</si>
  <si>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</si>
  <si>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</si>
  <si>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</si>
  <si>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</si>
  <si>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</si>
  <si>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</si>
  <si>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</si>
  <si>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</si>
  <si>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</si>
  <si>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</si>
  <si>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</si>
  <si>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</si>
  <si>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</si>
  <si>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</si>
  <si>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</si>
  <si>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</si>
  <si>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</si>
  <si>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</si>
  <si>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</si>
  <si>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</si>
  <si>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</si>
  <si>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</si>
  <si>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</si>
  <si>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</si>
  <si>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</si>
  <si>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</si>
  <si>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</si>
  <si>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</si>
  <si>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</si>
  <si>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</si>
  <si>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</si>
  <si>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</si>
  <si>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</si>
  <si>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</si>
  <si>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</si>
  <si>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</si>
  <si>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</si>
  <si>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</si>
  <si>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</si>
  <si>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</si>
  <si>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</si>
  <si>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</si>
  <si>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</si>
  <si>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</si>
  <si>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</si>
  <si>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</si>
  <si>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</si>
  <si>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</si>
  <si>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</si>
  <si>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</si>
  <si>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</si>
  <si>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</si>
  <si>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</si>
  <si>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</si>
  <si>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</si>
  <si>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</si>
  <si>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</si>
  <si>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</si>
  <si>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</si>
  <si>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</si>
  <si>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</si>
  <si>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</si>
  <si>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</si>
  <si>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</si>
  <si>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</si>
  <si>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</si>
  <si>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</si>
  <si>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</si>
  <si>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</si>
  <si>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</si>
  <si>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</si>
  <si>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</si>
  <si>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</si>
  <si>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</si>
  <si>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</si>
  <si>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</si>
  <si>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</si>
  <si>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</si>
  <si>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</si>
  <si>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</si>
  <si>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</si>
  <si>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</si>
  <si>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</si>
  <si>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会津美里町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</si>
  <si>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</si>
  <si>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</si>
  <si>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</si>
  <si>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</si>
  <si>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</si>
  <si>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</si>
  <si>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</si>
  <si>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</si>
  <si>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</si>
  <si>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</si>
  <si>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</si>
  <si>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</si>
  <si>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</si>
  <si>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</si>
  <si>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</si>
  <si>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</si>
  <si>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</si>
  <si>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</si>
  <si>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</si>
  <si>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法定耐用年数を超えた浄化槽はないが、計画的な付帯設備等の保守点検に取り組んでいる。</t>
    <phoneticPr fontId="4"/>
  </si>
  <si>
    <t>必要な保守、修理を計画的に実施し、維持管理費用の軽減が必要である。
更新等の財源確保のための検討が必要である。</t>
    <phoneticPr fontId="4"/>
  </si>
  <si>
    <t>収益的収支比率
維持管理経費を料金収入等で賄うことができていない。費用削減等について分析する必要がある。
企業債現在高対事業規模比率
料金収入に対する企業債残高の割合であり、類似団体平均よりも上回っている。将来的な財政負担を見据えた財政運営により、可能な限り企業債残高の縮減を図っていく必要がある。
経費回収率
類似団体と比較して高い値となっているが、使用料で回収すべき経費について、回収できていない。
汚水処理原価
類似団体と比較し低い値となっている。
費用削減等について分析していく。
施設利用率
100％である。
水洗化率
100％である。</t>
    <rPh sb="167" eb="168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</si>
</sst>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60-4285-BFFC-F164ABFB8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368016"/>
        <c:axId val="381368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60-4285-BFFC-F164ABFB8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368016"/>
        <c:axId val="381368408"/>
      </c:lineChart>
      <c:dateAx>
        <c:axId val="381368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368408"/>
        <c:crosses val="autoZero"/>
        <c:auto val="1"/>
        <c:lblOffset val="100"/>
        <c:baseTimeUnit val="years"/>
      </c:dateAx>
      <c:valAx>
        <c:axId val="381368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368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A2-4106-9CDA-A470B1818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887768"/>
        <c:axId val="381886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61.55</c:v>
                </c:pt>
                <c:pt idx="2">
                  <c:v>57.22</c:v>
                </c:pt>
                <c:pt idx="3">
                  <c:v>54.93</c:v>
                </c:pt>
                <c:pt idx="4">
                  <c:v>59.64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A2-4106-9CDA-A470B1818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887768"/>
        <c:axId val="381886984"/>
      </c:lineChart>
      <c:dateAx>
        <c:axId val="3818877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886984"/>
        <c:crosses val="autoZero"/>
        <c:auto val="1"/>
        <c:lblOffset val="100"/>
        <c:baseTimeUnit val="years"/>
      </c:dateAx>
      <c:valAx>
        <c:axId val="381886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887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22-4811-B6E4-C4430741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885416"/>
        <c:axId val="381890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68.150000000000006</c:v>
                </c:pt>
                <c:pt idx="1">
                  <c:v>67.489999999999995</c:v>
                </c:pt>
                <c:pt idx="2">
                  <c:v>67.290000000000006</c:v>
                </c:pt>
                <c:pt idx="3">
                  <c:v>65.569999999999993</c:v>
                </c:pt>
                <c:pt idx="4">
                  <c:v>90.63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22-4811-B6E4-C4430741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885416"/>
        <c:axId val="381890120"/>
      </c:lineChart>
      <c:dateAx>
        <c:axId val="3818854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890120"/>
        <c:crosses val="autoZero"/>
        <c:auto val="1"/>
        <c:lblOffset val="100"/>
        <c:baseTimeUnit val="years"/>
      </c:dateAx>
      <c:valAx>
        <c:axId val="381890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885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99.77</c:v>
                </c:pt>
                <c:pt idx="1">
                  <c:v>96.3</c:v>
                </c:pt>
                <c:pt idx="2">
                  <c:v>88.63</c:v>
                </c:pt>
                <c:pt idx="3">
                  <c:v>91.54</c:v>
                </c:pt>
                <c:pt idx="4">
                  <c:v>90.87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20-476D-AF27-DB566D367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367232"/>
        <c:axId val="38136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20-476D-AF27-DB566D367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367232"/>
        <c:axId val="381366448"/>
      </c:lineChart>
      <c:dateAx>
        <c:axId val="3813672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366448"/>
        <c:crosses val="autoZero"/>
        <c:auto val="1"/>
        <c:lblOffset val="100"/>
        <c:baseTimeUnit val="years"/>
      </c:dateAx>
      <c:valAx>
        <c:axId val="38136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367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8-428A-8E5A-1230543A8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367624"/>
        <c:axId val="381369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D8-428A-8E5A-1230543A8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367624"/>
        <c:axId val="381369584"/>
      </c:lineChart>
      <c:dateAx>
        <c:axId val="3813676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369584"/>
        <c:crosses val="autoZero"/>
        <c:auto val="1"/>
        <c:lblOffset val="100"/>
        <c:baseTimeUnit val="years"/>
      </c:dateAx>
      <c:valAx>
        <c:axId val="381369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367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A8-4396-83E5-DC032113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487352"/>
        <c:axId val="381486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A8-4396-83E5-DC032113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487352"/>
        <c:axId val="381486568"/>
      </c:lineChart>
      <c:dateAx>
        <c:axId val="3814873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486568"/>
        <c:crosses val="autoZero"/>
        <c:auto val="1"/>
        <c:lblOffset val="100"/>
        <c:baseTimeUnit val="years"/>
      </c:dateAx>
      <c:valAx>
        <c:axId val="381486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487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D7-4746-86E9-F783A2C02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487744"/>
        <c:axId val="381484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D7-4746-86E9-F783A2C02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487744"/>
        <c:axId val="381484216"/>
      </c:lineChart>
      <c:dateAx>
        <c:axId val="3814877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484216"/>
        <c:crosses val="autoZero"/>
        <c:auto val="1"/>
        <c:lblOffset val="100"/>
        <c:baseTimeUnit val="years"/>
      </c:dateAx>
      <c:valAx>
        <c:axId val="381484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487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EA-4D50-9E8E-20632983B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488528"/>
        <c:axId val="381488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EA-4D50-9E8E-20632983B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488528"/>
        <c:axId val="381488920"/>
      </c:lineChart>
      <c:dateAx>
        <c:axId val="3814885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488920"/>
        <c:crosses val="autoZero"/>
        <c:auto val="1"/>
        <c:lblOffset val="100"/>
        <c:baseTimeUnit val="years"/>
      </c:dateAx>
      <c:valAx>
        <c:axId val="381488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48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1174.47</c:v>
                </c:pt>
                <c:pt idx="1">
                  <c:v>1209.53</c:v>
                </c:pt>
                <c:pt idx="2">
                  <c:v>1050.49</c:v>
                </c:pt>
                <c:pt idx="3">
                  <c:v>1010.02</c:v>
                </c:pt>
                <c:pt idx="4">
                  <c:v>1170.5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2D-433C-87D0-62D40F3CE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489312"/>
        <c:axId val="38148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392.19</c:v>
                </c:pt>
                <c:pt idx="1">
                  <c:v>413.5</c:v>
                </c:pt>
                <c:pt idx="2">
                  <c:v>407.42</c:v>
                </c:pt>
                <c:pt idx="3">
                  <c:v>386.46</c:v>
                </c:pt>
                <c:pt idx="4">
                  <c:v>270.57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2D-433C-87D0-62D40F3CE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489312"/>
        <c:axId val="381484608"/>
      </c:lineChart>
      <c:dateAx>
        <c:axId val="3814893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484608"/>
        <c:crosses val="autoZero"/>
        <c:auto val="1"/>
        <c:lblOffset val="100"/>
        <c:baseTimeUnit val="years"/>
      </c:dateAx>
      <c:valAx>
        <c:axId val="381484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489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52.21</c:v>
                </c:pt>
                <c:pt idx="1">
                  <c:v>93.65</c:v>
                </c:pt>
                <c:pt idx="2">
                  <c:v>89.8</c:v>
                </c:pt>
                <c:pt idx="3">
                  <c:v>77.56</c:v>
                </c:pt>
                <c:pt idx="4">
                  <c:v>83.9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CB-48CF-8798-A2433CD6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486176"/>
        <c:axId val="381485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57.03</c:v>
                </c:pt>
                <c:pt idx="1">
                  <c:v>55.84</c:v>
                </c:pt>
                <c:pt idx="2">
                  <c:v>57.08</c:v>
                </c:pt>
                <c:pt idx="3">
                  <c:v>55.85</c:v>
                </c:pt>
                <c:pt idx="4">
                  <c:v>62.5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CB-48CF-8798-A2433CD6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486176"/>
        <c:axId val="381485000"/>
      </c:lineChart>
      <c:dateAx>
        <c:axId val="3814861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485000"/>
        <c:crosses val="autoZero"/>
        <c:auto val="1"/>
        <c:lblOffset val="100"/>
        <c:baseTimeUnit val="years"/>
      </c:dateAx>
      <c:valAx>
        <c:axId val="381485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486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362.99</c:v>
                </c:pt>
                <c:pt idx="1">
                  <c:v>200.61</c:v>
                </c:pt>
                <c:pt idx="2">
                  <c:v>203.51</c:v>
                </c:pt>
                <c:pt idx="3">
                  <c:v>232.76</c:v>
                </c:pt>
                <c:pt idx="4">
                  <c:v>181.27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81-4491-AD5F-72389B58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888160"/>
        <c:axId val="38189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283.73</c:v>
                </c:pt>
                <c:pt idx="1">
                  <c:v>287.57</c:v>
                </c:pt>
                <c:pt idx="2">
                  <c:v>286.86</c:v>
                </c:pt>
                <c:pt idx="3">
                  <c:v>287.91000000000003</c:v>
                </c:pt>
                <c:pt idx="4">
                  <c:v>269.33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81-4491-AD5F-72389B58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888160"/>
        <c:axId val="381891296"/>
      </c:lineChart>
      <c:dateAx>
        <c:axId val="3818881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81891296"/>
        <c:crosses val="autoZero"/>
        <c:auto val="1"/>
        <c:lblOffset val="100"/>
        <c:baseTimeUnit val="years"/>
      </c:dateAx>
      <c:valAx>
        <c:axId val="381891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188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Z28" zoomScale="85" zoomScaleNormal="85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2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2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4" t="str">
        <f>データ!H6</f>
        <v>福島県　会津美里町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特定地域生活排水処理</v>
      </c>
      <c r="Q8" s="49"/>
      <c r="R8" s="49"/>
      <c r="S8" s="49"/>
      <c r="T8" s="49"/>
      <c r="U8" s="49"/>
      <c r="V8" s="49"/>
      <c r="W8" s="49" t="str">
        <f>データ!L6</f>
        <v>K2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20147</v>
      </c>
      <c r="AM8" s="51"/>
      <c r="AN8" s="51"/>
      <c r="AO8" s="51"/>
      <c r="AP8" s="51"/>
      <c r="AQ8" s="51"/>
      <c r="AR8" s="51"/>
      <c r="AS8" s="51"/>
      <c r="AT8" s="46">
        <f>データ!T6</f>
        <v>276.33</v>
      </c>
      <c r="AU8" s="46"/>
      <c r="AV8" s="46"/>
      <c r="AW8" s="46"/>
      <c r="AX8" s="46"/>
      <c r="AY8" s="46"/>
      <c r="AZ8" s="46"/>
      <c r="BA8" s="46"/>
      <c r="BB8" s="46">
        <f>データ!U6</f>
        <v>72.91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1.7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3850</v>
      </c>
      <c r="AE10" s="51"/>
      <c r="AF10" s="51"/>
      <c r="AG10" s="51"/>
      <c r="AH10" s="51"/>
      <c r="AI10" s="51"/>
      <c r="AJ10" s="51"/>
      <c r="AK10" s="2"/>
      <c r="AL10" s="51">
        <f>データ!V6</f>
        <v>340</v>
      </c>
      <c r="AM10" s="51"/>
      <c r="AN10" s="51"/>
      <c r="AO10" s="51"/>
      <c r="AP10" s="51"/>
      <c r="AQ10" s="51"/>
      <c r="AR10" s="51"/>
      <c r="AS10" s="51"/>
      <c r="AT10" s="46">
        <f>データ!W6</f>
        <v>0.46</v>
      </c>
      <c r="AU10" s="46"/>
      <c r="AV10" s="46"/>
      <c r="AW10" s="46"/>
      <c r="AX10" s="46"/>
      <c r="AY10" s="46"/>
      <c r="AZ10" s="46"/>
      <c r="BA10" s="46"/>
      <c r="BB10" s="46">
        <f>データ!X6</f>
        <v>739.13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2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2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2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2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118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2">
      <c r="C83" s="2" t="s">
        <v>30</v>
      </c>
    </row>
    <row r="84" spans="1:78" x14ac:dyDescent="0.2">
      <c r="C84" s="2"/>
    </row>
    <row r="85" spans="1:78" hidden="1" x14ac:dyDescent="0.2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2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【307.23】</v>
      </c>
      <c r="I86" s="26" t="str">
        <f>データ!CA6</f>
        <v>【59.98】</v>
      </c>
      <c r="J86" s="26" t="str">
        <f>データ!CL6</f>
        <v>【272.98】</v>
      </c>
      <c r="K86" s="26" t="str">
        <f>データ!CW6</f>
        <v>【58.71】</v>
      </c>
      <c r="L86" s="26" t="str">
        <f>データ!DH6</f>
        <v>【79.51】</v>
      </c>
      <c r="M86" s="26" t="s">
        <v>43</v>
      </c>
      <c r="N86" s="26" t="s">
        <v>43</v>
      </c>
      <c r="O86" s="26" t="str">
        <f>データ!EO6</f>
        <v>【-】</v>
      </c>
    </row>
  </sheetData>
  <sheetProtection algorithmName="SHA-512" hashValue="aEGhZHYezW1vU2MFdysIjHkpfkcpaXgD+GQrFjRTqZmNSsO2LMqtwRgOGJwK6sDaf8c/mIFNr11zESxK8klvBg==" saltValue="LdvA3o+lwRQpRS7ZZbHTq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2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2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2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2">
      <c r="A6" s="28" t="s">
        <v>96</v>
      </c>
      <c r="B6" s="33">
        <f>B7</f>
        <v>2019</v>
      </c>
      <c r="C6" s="33">
        <f t="shared" ref="C6:X6" si="3">C7</f>
        <v>74471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福島県　会津美里町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1.7</v>
      </c>
      <c r="Q6" s="34">
        <f t="shared" si="3"/>
        <v>100</v>
      </c>
      <c r="R6" s="34">
        <f t="shared" si="3"/>
        <v>3850</v>
      </c>
      <c r="S6" s="34">
        <f t="shared" si="3"/>
        <v>20147</v>
      </c>
      <c r="T6" s="34">
        <f t="shared" si="3"/>
        <v>276.33</v>
      </c>
      <c r="U6" s="34">
        <f t="shared" si="3"/>
        <v>72.91</v>
      </c>
      <c r="V6" s="34">
        <f t="shared" si="3"/>
        <v>340</v>
      </c>
      <c r="W6" s="34">
        <f t="shared" si="3"/>
        <v>0.46</v>
      </c>
      <c r="X6" s="34">
        <f t="shared" si="3"/>
        <v>739.13</v>
      </c>
      <c r="Y6" s="35">
        <f>IF(Y7="",NA(),Y7)</f>
        <v>99.77</v>
      </c>
      <c r="Z6" s="35">
        <f t="shared" ref="Z6:AH6" si="4">IF(Z7="",NA(),Z7)</f>
        <v>96.3</v>
      </c>
      <c r="AA6" s="35">
        <f t="shared" si="4"/>
        <v>88.63</v>
      </c>
      <c r="AB6" s="35">
        <f t="shared" si="4"/>
        <v>91.54</v>
      </c>
      <c r="AC6" s="35">
        <f t="shared" si="4"/>
        <v>90.87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1174.47</v>
      </c>
      <c r="BG6" s="35">
        <f t="shared" ref="BG6:BO6" si="7">IF(BG7="",NA(),BG7)</f>
        <v>1209.53</v>
      </c>
      <c r="BH6" s="35">
        <f t="shared" si="7"/>
        <v>1050.49</v>
      </c>
      <c r="BI6" s="35">
        <f t="shared" si="7"/>
        <v>1010.02</v>
      </c>
      <c r="BJ6" s="35">
        <f t="shared" si="7"/>
        <v>1170.5</v>
      </c>
      <c r="BK6" s="35">
        <f t="shared" si="7"/>
        <v>392.19</v>
      </c>
      <c r="BL6" s="35">
        <f t="shared" si="7"/>
        <v>413.5</v>
      </c>
      <c r="BM6" s="35">
        <f t="shared" si="7"/>
        <v>407.42</v>
      </c>
      <c r="BN6" s="35">
        <f t="shared" si="7"/>
        <v>386.46</v>
      </c>
      <c r="BO6" s="35">
        <f t="shared" si="7"/>
        <v>270.57</v>
      </c>
      <c r="BP6" s="34" t="str">
        <f>IF(BP7="","",IF(BP7="-","【-】","【"&amp;SUBSTITUTE(TEXT(BP7,"#,##0.00"),"-","△")&amp;"】"))</f>
        <v>【307.23】</v>
      </c>
      <c r="BQ6" s="35">
        <f>IF(BQ7="",NA(),BQ7)</f>
        <v>52.21</v>
      </c>
      <c r="BR6" s="35">
        <f t="shared" ref="BR6:BZ6" si="8">IF(BR7="",NA(),BR7)</f>
        <v>93.65</v>
      </c>
      <c r="BS6" s="35">
        <f t="shared" si="8"/>
        <v>89.8</v>
      </c>
      <c r="BT6" s="35">
        <f t="shared" si="8"/>
        <v>77.56</v>
      </c>
      <c r="BU6" s="35">
        <f t="shared" si="8"/>
        <v>83.9</v>
      </c>
      <c r="BV6" s="35">
        <f t="shared" si="8"/>
        <v>57.03</v>
      </c>
      <c r="BW6" s="35">
        <f t="shared" si="8"/>
        <v>55.84</v>
      </c>
      <c r="BX6" s="35">
        <f t="shared" si="8"/>
        <v>57.08</v>
      </c>
      <c r="BY6" s="35">
        <f t="shared" si="8"/>
        <v>55.85</v>
      </c>
      <c r="BZ6" s="35">
        <f t="shared" si="8"/>
        <v>62.5</v>
      </c>
      <c r="CA6" s="34" t="str">
        <f>IF(CA7="","",IF(CA7="-","【-】","【"&amp;SUBSTITUTE(TEXT(CA7,"#,##0.00"),"-","△")&amp;"】"))</f>
        <v>【59.98】</v>
      </c>
      <c r="CB6" s="35">
        <f>IF(CB7="",NA(),CB7)</f>
        <v>362.99</v>
      </c>
      <c r="CC6" s="35">
        <f t="shared" ref="CC6:CK6" si="9">IF(CC7="",NA(),CC7)</f>
        <v>200.61</v>
      </c>
      <c r="CD6" s="35">
        <f t="shared" si="9"/>
        <v>203.51</v>
      </c>
      <c r="CE6" s="35">
        <f t="shared" si="9"/>
        <v>232.76</v>
      </c>
      <c r="CF6" s="35">
        <f t="shared" si="9"/>
        <v>181.27</v>
      </c>
      <c r="CG6" s="35">
        <f t="shared" si="9"/>
        <v>283.73</v>
      </c>
      <c r="CH6" s="35">
        <f t="shared" si="9"/>
        <v>287.57</v>
      </c>
      <c r="CI6" s="35">
        <f t="shared" si="9"/>
        <v>286.86</v>
      </c>
      <c r="CJ6" s="35">
        <f t="shared" si="9"/>
        <v>287.91000000000003</v>
      </c>
      <c r="CK6" s="35">
        <f t="shared" si="9"/>
        <v>269.33</v>
      </c>
      <c r="CL6" s="34" t="str">
        <f>IF(CL7="","",IF(CL7="-","【-】","【"&amp;SUBSTITUTE(TEXT(CL7,"#,##0.00"),"-","△")&amp;"】"))</f>
        <v>【272.98】</v>
      </c>
      <c r="CM6" s="35">
        <f>IF(CM7="",NA(),CM7)</f>
        <v>100</v>
      </c>
      <c r="CN6" s="35">
        <f t="shared" ref="CN6:CV6" si="10">IF(CN7="",NA(),CN7)</f>
        <v>100</v>
      </c>
      <c r="CO6" s="35">
        <f t="shared" si="10"/>
        <v>100</v>
      </c>
      <c r="CP6" s="35">
        <f t="shared" si="10"/>
        <v>100</v>
      </c>
      <c r="CQ6" s="35">
        <f t="shared" si="10"/>
        <v>100</v>
      </c>
      <c r="CR6" s="35">
        <f t="shared" si="10"/>
        <v>58.25</v>
      </c>
      <c r="CS6" s="35">
        <f t="shared" si="10"/>
        <v>61.55</v>
      </c>
      <c r="CT6" s="35">
        <f t="shared" si="10"/>
        <v>57.22</v>
      </c>
      <c r="CU6" s="35">
        <f t="shared" si="10"/>
        <v>54.93</v>
      </c>
      <c r="CV6" s="35">
        <f t="shared" si="10"/>
        <v>59.64</v>
      </c>
      <c r="CW6" s="34" t="str">
        <f>IF(CW7="","",IF(CW7="-","【-】","【"&amp;SUBSTITUTE(TEXT(CW7,"#,##0.00"),"-","△")&amp;"】"))</f>
        <v>【58.71】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68.150000000000006</v>
      </c>
      <c r="DD6" s="35">
        <f t="shared" si="11"/>
        <v>67.489999999999995</v>
      </c>
      <c r="DE6" s="35">
        <f t="shared" si="11"/>
        <v>67.290000000000006</v>
      </c>
      <c r="DF6" s="35">
        <f t="shared" si="11"/>
        <v>65.569999999999993</v>
      </c>
      <c r="DG6" s="35">
        <f t="shared" si="11"/>
        <v>90.63</v>
      </c>
      <c r="DH6" s="34" t="str">
        <f>IF(DH7="","",IF(DH7="-","【-】","【"&amp;SUBSTITUTE(TEXT(DH7,"#,##0.00"),"-","△")&amp;"】"))</f>
        <v>【79.51】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2">
      <c r="A7" s="28"/>
      <c r="B7" s="37">
        <v>2019</v>
      </c>
      <c r="C7" s="37">
        <v>74471</v>
      </c>
      <c r="D7" s="37">
        <v>47</v>
      </c>
      <c r="E7" s="37">
        <v>18</v>
      </c>
      <c r="F7" s="37">
        <v>0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1.7</v>
      </c>
      <c r="Q7" s="38">
        <v>100</v>
      </c>
      <c r="R7" s="38">
        <v>3850</v>
      </c>
      <c r="S7" s="38">
        <v>20147</v>
      </c>
      <c r="T7" s="38">
        <v>276.33</v>
      </c>
      <c r="U7" s="38">
        <v>72.91</v>
      </c>
      <c r="V7" s="38">
        <v>340</v>
      </c>
      <c r="W7" s="38">
        <v>0.46</v>
      </c>
      <c r="X7" s="38">
        <v>739.13</v>
      </c>
      <c r="Y7" s="38">
        <v>99.77</v>
      </c>
      <c r="Z7" s="38">
        <v>96.3</v>
      </c>
      <c r="AA7" s="38">
        <v>88.63</v>
      </c>
      <c r="AB7" s="38">
        <v>91.54</v>
      </c>
      <c r="AC7" s="38">
        <v>90.87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1174.47</v>
      </c>
      <c r="BG7" s="38">
        <v>1209.53</v>
      </c>
      <c r="BH7" s="38">
        <v>1050.49</v>
      </c>
      <c r="BI7" s="38">
        <v>1010.02</v>
      </c>
      <c r="BJ7" s="38">
        <v>1170.5</v>
      </c>
      <c r="BK7" s="38">
        <v>392.19</v>
      </c>
      <c r="BL7" s="38">
        <v>413.5</v>
      </c>
      <c r="BM7" s="38">
        <v>407.42</v>
      </c>
      <c r="BN7" s="38">
        <v>386.46</v>
      </c>
      <c r="BO7" s="38">
        <v>270.57</v>
      </c>
      <c r="BP7" s="38">
        <v>307.23</v>
      </c>
      <c r="BQ7" s="38">
        <v>52.21</v>
      </c>
      <c r="BR7" s="38">
        <v>93.65</v>
      </c>
      <c r="BS7" s="38">
        <v>89.8</v>
      </c>
      <c r="BT7" s="38">
        <v>77.56</v>
      </c>
      <c r="BU7" s="38">
        <v>83.9</v>
      </c>
      <c r="BV7" s="38">
        <v>57.03</v>
      </c>
      <c r="BW7" s="38">
        <v>55.84</v>
      </c>
      <c r="BX7" s="38">
        <v>57.08</v>
      </c>
      <c r="BY7" s="38">
        <v>55.85</v>
      </c>
      <c r="BZ7" s="38">
        <v>62.5</v>
      </c>
      <c r="CA7" s="38">
        <v>59.98</v>
      </c>
      <c r="CB7" s="38">
        <v>362.99</v>
      </c>
      <c r="CC7" s="38">
        <v>200.61</v>
      </c>
      <c r="CD7" s="38">
        <v>203.51</v>
      </c>
      <c r="CE7" s="38">
        <v>232.76</v>
      </c>
      <c r="CF7" s="38">
        <v>181.27</v>
      </c>
      <c r="CG7" s="38">
        <v>283.73</v>
      </c>
      <c r="CH7" s="38">
        <v>287.57</v>
      </c>
      <c r="CI7" s="38">
        <v>286.86</v>
      </c>
      <c r="CJ7" s="38">
        <v>287.91000000000003</v>
      </c>
      <c r="CK7" s="38">
        <v>269.33</v>
      </c>
      <c r="CL7" s="38">
        <v>272.98</v>
      </c>
      <c r="CM7" s="38">
        <v>100</v>
      </c>
      <c r="CN7" s="38">
        <v>100</v>
      </c>
      <c r="CO7" s="38">
        <v>100</v>
      </c>
      <c r="CP7" s="38">
        <v>100</v>
      </c>
      <c r="CQ7" s="38">
        <v>100</v>
      </c>
      <c r="CR7" s="38">
        <v>58.25</v>
      </c>
      <c r="CS7" s="38">
        <v>61.55</v>
      </c>
      <c r="CT7" s="38">
        <v>57.22</v>
      </c>
      <c r="CU7" s="38">
        <v>54.93</v>
      </c>
      <c r="CV7" s="38">
        <v>59.64</v>
      </c>
      <c r="CW7" s="38">
        <v>58.71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68.150000000000006</v>
      </c>
      <c r="DD7" s="38">
        <v>67.489999999999995</v>
      </c>
      <c r="DE7" s="38">
        <v>67.290000000000006</v>
      </c>
      <c r="DF7" s="38">
        <v>65.569999999999993</v>
      </c>
      <c r="DG7" s="38">
        <v>90.63</v>
      </c>
      <c r="DH7" s="38">
        <v>79.510000000000005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103</v>
      </c>
      <c r="EF7" s="38" t="s">
        <v>103</v>
      </c>
      <c r="EG7" s="38" t="s">
        <v>103</v>
      </c>
      <c r="EH7" s="38" t="s">
        <v>103</v>
      </c>
      <c r="EI7" s="38" t="s">
        <v>103</v>
      </c>
      <c r="EJ7" s="38" t="s">
        <v>103</v>
      </c>
      <c r="EK7" s="38" t="s">
        <v>103</v>
      </c>
      <c r="EL7" s="38" t="s">
        <v>103</v>
      </c>
      <c r="EM7" s="38" t="s">
        <v>103</v>
      </c>
      <c r="EN7" s="38" t="s">
        <v>103</v>
      </c>
      <c r="EO7" s="38" t="s">
        <v>103</v>
      </c>
    </row>
    <row r="8" spans="1:145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2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2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2">
      <c r="B13" t="s">
        <v>112</v>
      </c>
      <c r="C13" t="s">
        <v>113</v>
      </c>
      <c r="D13" t="s">
        <v>114</v>
      </c>
      <c r="E13" t="s">
        <v>113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星 宣之</cp:lastModifiedBy>
  <cp:lastPrinted>2021-01-27T03:09:22Z</cp:lastPrinted>
  <dcterms:created xsi:type="dcterms:W3CDTF">2020-12-04T03:16:06Z</dcterms:created>
  <dcterms:modified xsi:type="dcterms:W3CDTF">2021-01-27T03:19:52Z</dcterms:modified>
  <cp:category/>
</cp:coreProperties>
</file>