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msv00\上下水道課\共有フォルダ\総務係\報告\R2報告\16　公営企業に係る経営比較分析表（令和元年度決算）の分析等について\（下水）経営比較分析表\"/>
    </mc:Choice>
  </mc:AlternateContent>
  <workbookProtection workbookAlgorithmName="SHA-512" workbookHashValue="MCDLjWGhYmIYKSZ+OM1mv4Xr7QwdxmJJBk7KzMDdsF4VUHUjFwk/M/SNtRQ4a+FDEWCi3m+WaDz4Oos/C81P1A==" workbookSaltValue="Pv79RUIP3UlpJy/nVzPVXA=="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W10" i="4"/>
  <c r="I10" i="4"/>
  <c r="B10" i="4"/>
  <c r="BB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<sst xmlns="http://schemas.openxmlformats.org/spreadsheetml/2006/main" count="236" uniqueCount="119">
  <si>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</si>
  <si>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</si>
  <si>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</si>
  <si>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</si>
  <si>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</si>
  <si>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</si>
  <si>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</si>
  <si>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</si>
  <si>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</si>
  <si>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</si>
  <si>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</si>
  <si>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</si>
  <si>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</si>
  <si>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</si>
  <si>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</si>
  <si>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</si>
  <si>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</si>
  <si>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</si>
  <si>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</si>
  <si>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</si>
  <si>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</si>
  <si>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</si>
  <si>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</si>
  <si>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</si>
  <si>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</si>
  <si>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</si>
  <si>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</si>
  <si>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</si>
  <si>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</si>
  <si>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</si>
  <si>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</si>
  <si>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</si>
  <si>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</si>
  <si>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</si>
  <si>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</si>
  <si>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</si>
  <si>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</si>
  <si>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</si>
  <si>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</si>
  <si>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</si>
  <si>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</si>
  <si>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</si>
  <si>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</si>
  <si>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</si>
  <si>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</si>
  <si>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</si>
  <si>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</si>
  <si>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</si>
  <si>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</si>
  <si>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</si>
  <si>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</si>
  <si>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</si>
  <si>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</si>
  <si>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</si>
  <si>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</si>
  <si>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</si>
  <si>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</si>
  <si>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</si>
  <si>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</si>
  <si>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</si>
  <si>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</si>
  <si>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</si>
  <si>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</si>
  <si>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</si>
  <si>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</si>
  <si>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</si>
  <si>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</si>
  <si>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</si>
  <si>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</si>
  <si>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</si>
  <si>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</si>
  <si>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</si>
  <si>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</si>
  <si>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</si>
  <si>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</si>
  <si>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</si>
  <si>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</si>
  <si>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</si>
  <si>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</si>
  <si>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</si>
  <si>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</si>
  <si>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</si>
  <si>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</si>
  <si>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</si>
  <si>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</si>
  <si>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</si>
  <si>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</si>
  <si>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</si>
  <si>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</si>
  <si>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</si>
  <si>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</si>
  <si>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</si>
  <si>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</si>
  <si>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</si>
  <si>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</si>
  <si>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</si>
  <si>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</si>
  <si>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</si>
  <si>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</si>
  <si>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</si>
  <si>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</si>
  <si>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</si>
  <si>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</si>
  <si>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</si>
  <si>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</si>
  <si>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</si>
  <si>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</si>
  <si>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</si>
  <si>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</si>
  <si>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</si>
  <si>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</si>
  <si>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</si>
  <si>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</si>
  <si>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</si>
  <si>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</si>
  <si>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</si>
  <si>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現在、法定対応年数を経過した管渠はないが、更新等の財源確保、更新費用等削減のための計画的な管渠の点検及び維持管理が必要である。</t>
    <phoneticPr fontId="4"/>
  </si>
  <si>
    <t>今後、接続件数の増加により水洗化率の向上が見込まれるが、行政人口の減少に伴い使用料の大幅な増加は見込まれない。
実情にあった施設整備、維持管理経費削減に向けた検証等が必要である。</t>
    <phoneticPr fontId="4"/>
  </si>
  <si>
    <t xml:space="preserve">収益的収支比率
料金収入、一般会計繰入金等で維持管理経費や支払利息等の費用を賄えていない。費用削減等について分析する必要がある。
企業債残高対事業規模比率
料金収入に対する企業債残高の割合であり、類似団体平均よりも上回っている。将来的な財政負担を見据えた財政運営により、可能な限り企業債残高の縮減を図っていく必要がある。
経費回収率
類似団体と比較し同程度になってきている。
今後も引き続き接続率の向上及び費用削減等について分析していく。
汚水処理原価
昨年度に比べ減少したが、類似団体と比較し値が高く、投資の効率化や維持管理費の削減、接続率の向上による有収水量の増加等の取組が必要である。
施設利用率
類似団体と比較し低い値となっている。接続率向上に対する取り組みが必要である。
水洗化率
類似団体と比較し低い値となっている。接続率向上に対する取り組みが必要である。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</si>
</sst>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D2A-48FB-9E10-1B5F5C69E10C}"/>
            </c:ext>
          </c:extLst>
        </c:ser>
        <c:dLbls>
          <c:showLegendKey val="0"/>
          <c:showVal val="0"/>
          <c:showCatName val="0"/>
          <c:showSerName val="0"/>
          <c:showPercent val="0"/>
          <c:showBubbleSize val="0"/>
        </c:dLbls>
        <c:gapWidth val="150"/>
        <c:axId val="351496344"/>
        <c:axId val="35149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0.21</c:v>
                </c:pt>
                <c:pt idx="2">
                  <c:v>0.15</c:v>
                </c:pt>
                <c:pt idx="3">
                  <c:v>0.13</c:v>
                </c:pt>
                <c:pt idx="4">
                  <c:v>0.15</c:v>
                </c:pt>
              </c:numCache>
            </c:numRef>
          </c:val>
          <c:smooth val="0"/>
          <c:extLst xmlns:c16r2="http://schemas.microsoft.com/office/drawing/2015/06/chart">
            <c:ext xmlns:c16="http://schemas.microsoft.com/office/drawing/2014/chart" uri="{C3380CC4-5D6E-409C-BE32-E72D297353CC}">
              <c16:uniqueId val="{00000001-1D2A-48FB-9E10-1B5F5C69E10C}"/>
            </c:ext>
          </c:extLst>
        </c:ser>
        <c:dLbls>
          <c:showLegendKey val="0"/>
          <c:showVal val="0"/>
          <c:showCatName val="0"/>
          <c:showSerName val="0"/>
          <c:showPercent val="0"/>
          <c:showBubbleSize val="0"/>
        </c:dLbls>
        <c:marker val="1"/>
        <c:smooth val="0"/>
        <c:axId val="351496344"/>
        <c:axId val="351493600"/>
      </c:lineChart>
      <c:dateAx>
        <c:axId val="351496344"/>
        <c:scaling>
          <c:orientation val="minMax"/>
        </c:scaling>
        <c:delete val="1"/>
        <c:axPos val="b"/>
        <c:numFmt formatCode="&quot;H&quot;yy" sourceLinked="1"/>
        <c:majorTickMark val="none"/>
        <c:minorTickMark val="none"/>
        <c:tickLblPos val="none"/>
        <c:crossAx val="351493600"/>
        <c:crosses val="autoZero"/>
        <c:auto val="1"/>
        <c:lblOffset val="100"/>
        <c:baseTimeUnit val="years"/>
      </c:dateAx>
      <c:valAx>
        <c:axId val="35149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9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25.05</c:v>
                </c:pt>
                <c:pt idx="1">
                  <c:v>26.06</c:v>
                </c:pt>
                <c:pt idx="2">
                  <c:v>28.42</c:v>
                </c:pt>
                <c:pt idx="3">
                  <c:v>28.29</c:v>
                </c:pt>
                <c:pt idx="4">
                  <c:v>31.39</c:v>
                </c:pt>
              </c:numCache>
            </c:numRef>
          </c:val>
          <c:extLst xmlns:c16r2="http://schemas.microsoft.com/office/drawing/2015/06/chart">
            <c:ext xmlns:c16="http://schemas.microsoft.com/office/drawing/2014/chart" uri="{C3380CC4-5D6E-409C-BE32-E72D297353CC}">
              <c16:uniqueId val="{00000000-1A95-4620-BC92-E53708BD635E}"/>
            </c:ext>
          </c:extLst>
        </c:ser>
        <c:dLbls>
          <c:showLegendKey val="0"/>
          <c:showVal val="0"/>
          <c:showCatName val="0"/>
          <c:showSerName val="0"/>
          <c:showPercent val="0"/>
          <c:showBubbleSize val="0"/>
        </c:dLbls>
        <c:gapWidth val="150"/>
        <c:axId val="352154696"/>
        <c:axId val="352155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40.75</c:v>
                </c:pt>
                <c:pt idx="2">
                  <c:v>42.4</c:v>
                </c:pt>
                <c:pt idx="3">
                  <c:v>52.58</c:v>
                </c:pt>
                <c:pt idx="4">
                  <c:v>50.94</c:v>
                </c:pt>
              </c:numCache>
            </c:numRef>
          </c:val>
          <c:smooth val="0"/>
          <c:extLst xmlns:c16r2="http://schemas.microsoft.com/office/drawing/2015/06/chart">
            <c:ext xmlns:c16="http://schemas.microsoft.com/office/drawing/2014/chart" uri="{C3380CC4-5D6E-409C-BE32-E72D297353CC}">
              <c16:uniqueId val="{00000001-1A95-4620-BC92-E53708BD635E}"/>
            </c:ext>
          </c:extLst>
        </c:ser>
        <c:dLbls>
          <c:showLegendKey val="0"/>
          <c:showVal val="0"/>
          <c:showCatName val="0"/>
          <c:showSerName val="0"/>
          <c:showPercent val="0"/>
          <c:showBubbleSize val="0"/>
        </c:dLbls>
        <c:marker val="1"/>
        <c:smooth val="0"/>
        <c:axId val="352154696"/>
        <c:axId val="352155480"/>
      </c:lineChart>
      <c:dateAx>
        <c:axId val="352154696"/>
        <c:scaling>
          <c:orientation val="minMax"/>
        </c:scaling>
        <c:delete val="1"/>
        <c:axPos val="b"/>
        <c:numFmt formatCode="&quot;H&quot;yy" sourceLinked="1"/>
        <c:majorTickMark val="none"/>
        <c:minorTickMark val="none"/>
        <c:tickLblPos val="none"/>
        <c:crossAx val="352155480"/>
        <c:crosses val="autoZero"/>
        <c:auto val="1"/>
        <c:lblOffset val="100"/>
        <c:baseTimeUnit val="years"/>
      </c:dateAx>
      <c:valAx>
        <c:axId val="352155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5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38.380000000000003</c:v>
                </c:pt>
                <c:pt idx="1">
                  <c:v>39.97</c:v>
                </c:pt>
                <c:pt idx="2">
                  <c:v>41.93</c:v>
                </c:pt>
                <c:pt idx="3">
                  <c:v>44.13</c:v>
                </c:pt>
                <c:pt idx="4">
                  <c:v>46.32</c:v>
                </c:pt>
              </c:numCache>
            </c:numRef>
          </c:val>
          <c:extLst xmlns:c16r2="http://schemas.microsoft.com/office/drawing/2015/06/chart">
            <c:ext xmlns:c16="http://schemas.microsoft.com/office/drawing/2014/chart" uri="{C3380CC4-5D6E-409C-BE32-E72D297353CC}">
              <c16:uniqueId val="{00000000-1103-4885-A48F-4D6382C0D0F7}"/>
            </c:ext>
          </c:extLst>
        </c:ser>
        <c:dLbls>
          <c:showLegendKey val="0"/>
          <c:showVal val="0"/>
          <c:showCatName val="0"/>
          <c:showSerName val="0"/>
          <c:showPercent val="0"/>
          <c:showBubbleSize val="0"/>
        </c:dLbls>
        <c:gapWidth val="150"/>
        <c:axId val="352157832"/>
        <c:axId val="35215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64.97</c:v>
                </c:pt>
                <c:pt idx="2">
                  <c:v>65.77</c:v>
                </c:pt>
                <c:pt idx="3">
                  <c:v>83.02</c:v>
                </c:pt>
                <c:pt idx="4">
                  <c:v>82.55</c:v>
                </c:pt>
              </c:numCache>
            </c:numRef>
          </c:val>
          <c:smooth val="0"/>
          <c:extLst xmlns:c16r2="http://schemas.microsoft.com/office/drawing/2015/06/chart">
            <c:ext xmlns:c16="http://schemas.microsoft.com/office/drawing/2014/chart" uri="{C3380CC4-5D6E-409C-BE32-E72D297353CC}">
              <c16:uniqueId val="{00000001-1103-4885-A48F-4D6382C0D0F7}"/>
            </c:ext>
          </c:extLst>
        </c:ser>
        <c:dLbls>
          <c:showLegendKey val="0"/>
          <c:showVal val="0"/>
          <c:showCatName val="0"/>
          <c:showSerName val="0"/>
          <c:showPercent val="0"/>
          <c:showBubbleSize val="0"/>
        </c:dLbls>
        <c:marker val="1"/>
        <c:smooth val="0"/>
        <c:axId val="352157832"/>
        <c:axId val="352156656"/>
      </c:lineChart>
      <c:dateAx>
        <c:axId val="352157832"/>
        <c:scaling>
          <c:orientation val="minMax"/>
        </c:scaling>
        <c:delete val="1"/>
        <c:axPos val="b"/>
        <c:numFmt formatCode="&quot;H&quot;yy" sourceLinked="1"/>
        <c:majorTickMark val="none"/>
        <c:minorTickMark val="none"/>
        <c:tickLblPos val="none"/>
        <c:crossAx val="352156656"/>
        <c:crosses val="autoZero"/>
        <c:auto val="1"/>
        <c:lblOffset val="100"/>
        <c:baseTimeUnit val="years"/>
      </c:dateAx>
      <c:valAx>
        <c:axId val="35215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5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76</c:v>
                </c:pt>
                <c:pt idx="1">
                  <c:v>82.52</c:v>
                </c:pt>
                <c:pt idx="2">
                  <c:v>82.47</c:v>
                </c:pt>
                <c:pt idx="3">
                  <c:v>84.23</c:v>
                </c:pt>
                <c:pt idx="4">
                  <c:v>90.67</c:v>
                </c:pt>
              </c:numCache>
            </c:numRef>
          </c:val>
          <c:extLst xmlns:c16r2="http://schemas.microsoft.com/office/drawing/2015/06/chart">
            <c:ext xmlns:c16="http://schemas.microsoft.com/office/drawing/2014/chart" uri="{C3380CC4-5D6E-409C-BE32-E72D297353CC}">
              <c16:uniqueId val="{00000000-2741-4F70-B8D3-D5EC3C4DDE23}"/>
            </c:ext>
          </c:extLst>
        </c:ser>
        <c:dLbls>
          <c:showLegendKey val="0"/>
          <c:showVal val="0"/>
          <c:showCatName val="0"/>
          <c:showSerName val="0"/>
          <c:showPercent val="0"/>
          <c:showBubbleSize val="0"/>
        </c:dLbls>
        <c:gapWidth val="150"/>
        <c:axId val="351496736"/>
        <c:axId val="35149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41-4F70-B8D3-D5EC3C4DDE23}"/>
            </c:ext>
          </c:extLst>
        </c:ser>
        <c:dLbls>
          <c:showLegendKey val="0"/>
          <c:showVal val="0"/>
          <c:showCatName val="0"/>
          <c:showSerName val="0"/>
          <c:showPercent val="0"/>
          <c:showBubbleSize val="0"/>
        </c:dLbls>
        <c:marker val="1"/>
        <c:smooth val="0"/>
        <c:axId val="351496736"/>
        <c:axId val="351494384"/>
      </c:lineChart>
      <c:dateAx>
        <c:axId val="351496736"/>
        <c:scaling>
          <c:orientation val="minMax"/>
        </c:scaling>
        <c:delete val="1"/>
        <c:axPos val="b"/>
        <c:numFmt formatCode="&quot;H&quot;yy" sourceLinked="1"/>
        <c:majorTickMark val="none"/>
        <c:minorTickMark val="none"/>
        <c:tickLblPos val="none"/>
        <c:crossAx val="351494384"/>
        <c:crosses val="autoZero"/>
        <c:auto val="1"/>
        <c:lblOffset val="100"/>
        <c:baseTimeUnit val="years"/>
      </c:dateAx>
      <c:valAx>
        <c:axId val="35149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4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72-4E8F-9AED-020C364D143C}"/>
            </c:ext>
          </c:extLst>
        </c:ser>
        <c:dLbls>
          <c:showLegendKey val="0"/>
          <c:showVal val="0"/>
          <c:showCatName val="0"/>
          <c:showSerName val="0"/>
          <c:showPercent val="0"/>
          <c:showBubbleSize val="0"/>
        </c:dLbls>
        <c:gapWidth val="150"/>
        <c:axId val="352683832"/>
        <c:axId val="35268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72-4E8F-9AED-020C364D143C}"/>
            </c:ext>
          </c:extLst>
        </c:ser>
        <c:dLbls>
          <c:showLegendKey val="0"/>
          <c:showVal val="0"/>
          <c:showCatName val="0"/>
          <c:showSerName val="0"/>
          <c:showPercent val="0"/>
          <c:showBubbleSize val="0"/>
        </c:dLbls>
        <c:marker val="1"/>
        <c:smooth val="0"/>
        <c:axId val="352683832"/>
        <c:axId val="352683440"/>
      </c:lineChart>
      <c:dateAx>
        <c:axId val="352683832"/>
        <c:scaling>
          <c:orientation val="minMax"/>
        </c:scaling>
        <c:delete val="1"/>
        <c:axPos val="b"/>
        <c:numFmt formatCode="&quot;H&quot;yy" sourceLinked="1"/>
        <c:majorTickMark val="none"/>
        <c:minorTickMark val="none"/>
        <c:tickLblPos val="none"/>
        <c:crossAx val="352683440"/>
        <c:crosses val="autoZero"/>
        <c:auto val="1"/>
        <c:lblOffset val="100"/>
        <c:baseTimeUnit val="years"/>
      </c:dateAx>
      <c:valAx>
        <c:axId val="35268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68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39-4D6A-9B35-BF24CE917491}"/>
            </c:ext>
          </c:extLst>
        </c:ser>
        <c:dLbls>
          <c:showLegendKey val="0"/>
          <c:showVal val="0"/>
          <c:showCatName val="0"/>
          <c:showSerName val="0"/>
          <c:showPercent val="0"/>
          <c:showBubbleSize val="0"/>
        </c:dLbls>
        <c:gapWidth val="150"/>
        <c:axId val="352684616"/>
        <c:axId val="352679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39-4D6A-9B35-BF24CE917491}"/>
            </c:ext>
          </c:extLst>
        </c:ser>
        <c:dLbls>
          <c:showLegendKey val="0"/>
          <c:showVal val="0"/>
          <c:showCatName val="0"/>
          <c:showSerName val="0"/>
          <c:showPercent val="0"/>
          <c:showBubbleSize val="0"/>
        </c:dLbls>
        <c:marker val="1"/>
        <c:smooth val="0"/>
        <c:axId val="352684616"/>
        <c:axId val="352679912"/>
      </c:lineChart>
      <c:dateAx>
        <c:axId val="352684616"/>
        <c:scaling>
          <c:orientation val="minMax"/>
        </c:scaling>
        <c:delete val="1"/>
        <c:axPos val="b"/>
        <c:numFmt formatCode="&quot;H&quot;yy" sourceLinked="1"/>
        <c:majorTickMark val="none"/>
        <c:minorTickMark val="none"/>
        <c:tickLblPos val="none"/>
        <c:crossAx val="352679912"/>
        <c:crosses val="autoZero"/>
        <c:auto val="1"/>
        <c:lblOffset val="100"/>
        <c:baseTimeUnit val="years"/>
      </c:dateAx>
      <c:valAx>
        <c:axId val="35267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68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00-4A9A-99EB-E6B61465E2C4}"/>
            </c:ext>
          </c:extLst>
        </c:ser>
        <c:dLbls>
          <c:showLegendKey val="0"/>
          <c:showVal val="0"/>
          <c:showCatName val="0"/>
          <c:showSerName val="0"/>
          <c:showPercent val="0"/>
          <c:showBubbleSize val="0"/>
        </c:dLbls>
        <c:gapWidth val="150"/>
        <c:axId val="352685400"/>
        <c:axId val="3526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00-4A9A-99EB-E6B61465E2C4}"/>
            </c:ext>
          </c:extLst>
        </c:ser>
        <c:dLbls>
          <c:showLegendKey val="0"/>
          <c:showVal val="0"/>
          <c:showCatName val="0"/>
          <c:showSerName val="0"/>
          <c:showPercent val="0"/>
          <c:showBubbleSize val="0"/>
        </c:dLbls>
        <c:marker val="1"/>
        <c:smooth val="0"/>
        <c:axId val="352685400"/>
        <c:axId val="352682656"/>
      </c:lineChart>
      <c:dateAx>
        <c:axId val="352685400"/>
        <c:scaling>
          <c:orientation val="minMax"/>
        </c:scaling>
        <c:delete val="1"/>
        <c:axPos val="b"/>
        <c:numFmt formatCode="&quot;H&quot;yy" sourceLinked="1"/>
        <c:majorTickMark val="none"/>
        <c:minorTickMark val="none"/>
        <c:tickLblPos val="none"/>
        <c:crossAx val="352682656"/>
        <c:crosses val="autoZero"/>
        <c:auto val="1"/>
        <c:lblOffset val="100"/>
        <c:baseTimeUnit val="years"/>
      </c:dateAx>
      <c:valAx>
        <c:axId val="35268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68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AE0-44CC-A4A5-25A919272AB9}"/>
            </c:ext>
          </c:extLst>
        </c:ser>
        <c:dLbls>
          <c:showLegendKey val="0"/>
          <c:showVal val="0"/>
          <c:showCatName val="0"/>
          <c:showSerName val="0"/>
          <c:showPercent val="0"/>
          <c:showBubbleSize val="0"/>
        </c:dLbls>
        <c:gapWidth val="150"/>
        <c:axId val="352681480"/>
        <c:axId val="35268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AE0-44CC-A4A5-25A919272AB9}"/>
            </c:ext>
          </c:extLst>
        </c:ser>
        <c:dLbls>
          <c:showLegendKey val="0"/>
          <c:showVal val="0"/>
          <c:showCatName val="0"/>
          <c:showSerName val="0"/>
          <c:showPercent val="0"/>
          <c:showBubbleSize val="0"/>
        </c:dLbls>
        <c:marker val="1"/>
        <c:smooth val="0"/>
        <c:axId val="352681480"/>
        <c:axId val="352681872"/>
      </c:lineChart>
      <c:dateAx>
        <c:axId val="352681480"/>
        <c:scaling>
          <c:orientation val="minMax"/>
        </c:scaling>
        <c:delete val="1"/>
        <c:axPos val="b"/>
        <c:numFmt formatCode="&quot;H&quot;yy" sourceLinked="1"/>
        <c:majorTickMark val="none"/>
        <c:minorTickMark val="none"/>
        <c:tickLblPos val="none"/>
        <c:crossAx val="352681872"/>
        <c:crosses val="autoZero"/>
        <c:auto val="1"/>
        <c:lblOffset val="100"/>
        <c:baseTimeUnit val="years"/>
      </c:dateAx>
      <c:valAx>
        <c:axId val="35268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68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94.6</c:v>
                </c:pt>
                <c:pt idx="1">
                  <c:v>3429.78</c:v>
                </c:pt>
                <c:pt idx="2">
                  <c:v>3027.46</c:v>
                </c:pt>
                <c:pt idx="3">
                  <c:v>2834.16</c:v>
                </c:pt>
                <c:pt idx="4">
                  <c:v>3075.41</c:v>
                </c:pt>
              </c:numCache>
            </c:numRef>
          </c:val>
          <c:extLst xmlns:c16r2="http://schemas.microsoft.com/office/drawing/2015/06/chart">
            <c:ext xmlns:c16="http://schemas.microsoft.com/office/drawing/2014/chart" uri="{C3380CC4-5D6E-409C-BE32-E72D297353CC}">
              <c16:uniqueId val="{00000000-402C-47D1-B4C3-D4717C950C64}"/>
            </c:ext>
          </c:extLst>
        </c:ser>
        <c:dLbls>
          <c:showLegendKey val="0"/>
          <c:showVal val="0"/>
          <c:showCatName val="0"/>
          <c:showSerName val="0"/>
          <c:showPercent val="0"/>
          <c:showBubbleSize val="0"/>
        </c:dLbls>
        <c:gapWidth val="150"/>
        <c:axId val="352683048"/>
        <c:axId val="352686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1193.49</c:v>
                </c:pt>
                <c:pt idx="2">
                  <c:v>876.19</c:v>
                </c:pt>
                <c:pt idx="3">
                  <c:v>958.81</c:v>
                </c:pt>
                <c:pt idx="4">
                  <c:v>1001.3</c:v>
                </c:pt>
              </c:numCache>
            </c:numRef>
          </c:val>
          <c:smooth val="0"/>
          <c:extLst xmlns:c16r2="http://schemas.microsoft.com/office/drawing/2015/06/chart">
            <c:ext xmlns:c16="http://schemas.microsoft.com/office/drawing/2014/chart" uri="{C3380CC4-5D6E-409C-BE32-E72D297353CC}">
              <c16:uniqueId val="{00000001-402C-47D1-B4C3-D4717C950C64}"/>
            </c:ext>
          </c:extLst>
        </c:ser>
        <c:dLbls>
          <c:showLegendKey val="0"/>
          <c:showVal val="0"/>
          <c:showCatName val="0"/>
          <c:showSerName val="0"/>
          <c:showPercent val="0"/>
          <c:showBubbleSize val="0"/>
        </c:dLbls>
        <c:marker val="1"/>
        <c:smooth val="0"/>
        <c:axId val="352683048"/>
        <c:axId val="352686184"/>
      </c:lineChart>
      <c:dateAx>
        <c:axId val="352683048"/>
        <c:scaling>
          <c:orientation val="minMax"/>
        </c:scaling>
        <c:delete val="1"/>
        <c:axPos val="b"/>
        <c:numFmt formatCode="&quot;H&quot;yy" sourceLinked="1"/>
        <c:majorTickMark val="none"/>
        <c:minorTickMark val="none"/>
        <c:tickLblPos val="none"/>
        <c:crossAx val="352686184"/>
        <c:crosses val="autoZero"/>
        <c:auto val="1"/>
        <c:lblOffset val="100"/>
        <c:baseTimeUnit val="years"/>
      </c:dateAx>
      <c:valAx>
        <c:axId val="35268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68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59.37</c:v>
                </c:pt>
                <c:pt idx="1">
                  <c:v>62.18</c:v>
                </c:pt>
                <c:pt idx="2">
                  <c:v>65.89</c:v>
                </c:pt>
                <c:pt idx="3">
                  <c:v>61.97</c:v>
                </c:pt>
                <c:pt idx="4">
                  <c:v>81.069999999999993</c:v>
                </c:pt>
              </c:numCache>
            </c:numRef>
          </c:val>
          <c:extLst xmlns:c16r2="http://schemas.microsoft.com/office/drawing/2015/06/chart">
            <c:ext xmlns:c16="http://schemas.microsoft.com/office/drawing/2014/chart" uri="{C3380CC4-5D6E-409C-BE32-E72D297353CC}">
              <c16:uniqueId val="{00000000-2CD6-4DF5-8CD4-5063A350E543}"/>
            </c:ext>
          </c:extLst>
        </c:ser>
        <c:dLbls>
          <c:showLegendKey val="0"/>
          <c:showVal val="0"/>
          <c:showCatName val="0"/>
          <c:showSerName val="0"/>
          <c:showPercent val="0"/>
          <c:showBubbleSize val="0"/>
        </c:dLbls>
        <c:gapWidth val="150"/>
        <c:axId val="352151952"/>
        <c:axId val="352152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65.569999999999993</c:v>
                </c:pt>
                <c:pt idx="2">
                  <c:v>75.7</c:v>
                </c:pt>
                <c:pt idx="3">
                  <c:v>82.88</c:v>
                </c:pt>
                <c:pt idx="4">
                  <c:v>81.88</c:v>
                </c:pt>
              </c:numCache>
            </c:numRef>
          </c:val>
          <c:smooth val="0"/>
          <c:extLst xmlns:c16r2="http://schemas.microsoft.com/office/drawing/2015/06/chart">
            <c:ext xmlns:c16="http://schemas.microsoft.com/office/drawing/2014/chart" uri="{C3380CC4-5D6E-409C-BE32-E72D297353CC}">
              <c16:uniqueId val="{00000001-2CD6-4DF5-8CD4-5063A350E543}"/>
            </c:ext>
          </c:extLst>
        </c:ser>
        <c:dLbls>
          <c:showLegendKey val="0"/>
          <c:showVal val="0"/>
          <c:showCatName val="0"/>
          <c:showSerName val="0"/>
          <c:showPercent val="0"/>
          <c:showBubbleSize val="0"/>
        </c:dLbls>
        <c:marker val="1"/>
        <c:smooth val="0"/>
        <c:axId val="352151952"/>
        <c:axId val="352152344"/>
      </c:lineChart>
      <c:dateAx>
        <c:axId val="352151952"/>
        <c:scaling>
          <c:orientation val="minMax"/>
        </c:scaling>
        <c:delete val="1"/>
        <c:axPos val="b"/>
        <c:numFmt formatCode="&quot;H&quot;yy" sourceLinked="1"/>
        <c:majorTickMark val="none"/>
        <c:minorTickMark val="none"/>
        <c:tickLblPos val="none"/>
        <c:crossAx val="352152344"/>
        <c:crosses val="autoZero"/>
        <c:auto val="1"/>
        <c:lblOffset val="100"/>
        <c:baseTimeUnit val="years"/>
      </c:dateAx>
      <c:valAx>
        <c:axId val="35215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5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400.05</c:v>
                </c:pt>
                <c:pt idx="1">
                  <c:v>388.23</c:v>
                </c:pt>
                <c:pt idx="2">
                  <c:v>331.5</c:v>
                </c:pt>
                <c:pt idx="3">
                  <c:v>369.64</c:v>
                </c:pt>
                <c:pt idx="4">
                  <c:v>225.28</c:v>
                </c:pt>
              </c:numCache>
            </c:numRef>
          </c:val>
          <c:extLst xmlns:c16r2="http://schemas.microsoft.com/office/drawing/2015/06/chart">
            <c:ext xmlns:c16="http://schemas.microsoft.com/office/drawing/2014/chart" uri="{C3380CC4-5D6E-409C-BE32-E72D297353CC}">
              <c16:uniqueId val="{00000000-6309-4FAE-A3D1-0FF02999BD70}"/>
            </c:ext>
          </c:extLst>
        </c:ser>
        <c:dLbls>
          <c:showLegendKey val="0"/>
          <c:showVal val="0"/>
          <c:showCatName val="0"/>
          <c:showSerName val="0"/>
          <c:showPercent val="0"/>
          <c:showBubbleSize val="0"/>
        </c:dLbls>
        <c:gapWidth val="150"/>
        <c:axId val="352151560"/>
        <c:axId val="352153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263.04000000000002</c:v>
                </c:pt>
                <c:pt idx="2">
                  <c:v>230.04</c:v>
                </c:pt>
                <c:pt idx="3">
                  <c:v>190.99</c:v>
                </c:pt>
                <c:pt idx="4">
                  <c:v>187.55</c:v>
                </c:pt>
              </c:numCache>
            </c:numRef>
          </c:val>
          <c:smooth val="0"/>
          <c:extLst xmlns:c16r2="http://schemas.microsoft.com/office/drawing/2015/06/chart">
            <c:ext xmlns:c16="http://schemas.microsoft.com/office/drawing/2014/chart" uri="{C3380CC4-5D6E-409C-BE32-E72D297353CC}">
              <c16:uniqueId val="{00000001-6309-4FAE-A3D1-0FF02999BD70}"/>
            </c:ext>
          </c:extLst>
        </c:ser>
        <c:dLbls>
          <c:showLegendKey val="0"/>
          <c:showVal val="0"/>
          <c:showCatName val="0"/>
          <c:showSerName val="0"/>
          <c:showPercent val="0"/>
          <c:showBubbleSize val="0"/>
        </c:dLbls>
        <c:marker val="1"/>
        <c:smooth val="0"/>
        <c:axId val="352151560"/>
        <c:axId val="352153128"/>
      </c:lineChart>
      <c:dateAx>
        <c:axId val="352151560"/>
        <c:scaling>
          <c:orientation val="minMax"/>
        </c:scaling>
        <c:delete val="1"/>
        <c:axPos val="b"/>
        <c:numFmt formatCode="&quot;H&quot;yy" sourceLinked="1"/>
        <c:majorTickMark val="none"/>
        <c:minorTickMark val="none"/>
        <c:tickLblPos val="none"/>
        <c:crossAx val="352153128"/>
        <c:crosses val="autoZero"/>
        <c:auto val="1"/>
        <c:lblOffset val="100"/>
        <c:baseTimeUnit val="years"/>
      </c:dateAx>
      <c:valAx>
        <c:axId val="35215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5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3" zoomScale="70" zoomScaleNormal="70" workbookViewId="0">
      <selection activeCell="AX36" sqref="AX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会津美里町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20147</v>
      </c>
      <c r="AM8" s="51"/>
      <c r="AN8" s="51"/>
      <c r="AO8" s="51"/>
      <c r="AP8" s="51"/>
      <c r="AQ8" s="51"/>
      <c r="AR8" s="51"/>
      <c r="AS8" s="51"/>
      <c r="AT8" s="46">
        <f>データ!T6</f>
        <v>276.33</v>
      </c>
      <c r="AU8" s="46"/>
      <c r="AV8" s="46"/>
      <c r="AW8" s="46"/>
      <c r="AX8" s="46"/>
      <c r="AY8" s="46"/>
      <c r="AZ8" s="46"/>
      <c r="BA8" s="46"/>
      <c r="BB8" s="46">
        <f>データ!U6</f>
        <v>72.91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44.01</v>
      </c>
      <c r="Q10" s="46"/>
      <c r="R10" s="46"/>
      <c r="S10" s="46"/>
      <c r="T10" s="46"/>
      <c r="U10" s="46"/>
      <c r="V10" s="46"/>
      <c r="W10" s="46">
        <f>データ!Q6</f>
        <v>100</v>
      </c>
      <c r="X10" s="46"/>
      <c r="Y10" s="46"/>
      <c r="Z10" s="46"/>
      <c r="AA10" s="46"/>
      <c r="AB10" s="46"/>
      <c r="AC10" s="46"/>
      <c r="AD10" s="51">
        <f>データ!R6</f>
        <v>4950</v>
      </c>
      <c r="AE10" s="51"/>
      <c r="AF10" s="51"/>
      <c r="AG10" s="51"/>
      <c r="AH10" s="51"/>
      <c r="AI10" s="51"/>
      <c r="AJ10" s="51"/>
      <c r="AK10" s="2"/>
      <c r="AL10" s="51">
        <f>データ!V6</f>
        <v>8806</v>
      </c>
      <c r="AM10" s="51"/>
      <c r="AN10" s="51"/>
      <c r="AO10" s="51"/>
      <c r="AP10" s="51"/>
      <c r="AQ10" s="51"/>
      <c r="AR10" s="51"/>
      <c r="AS10" s="51"/>
      <c r="AT10" s="46">
        <f>データ!W6</f>
        <v>3.35</v>
      </c>
      <c r="AU10" s="46"/>
      <c r="AV10" s="46"/>
      <c r="AW10" s="46"/>
      <c r="AX10" s="46"/>
      <c r="AY10" s="46"/>
      <c r="AZ10" s="46"/>
      <c r="BA10" s="46"/>
      <c r="BB10" s="46">
        <f>データ!X6</f>
        <v>2628.66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8W65Beom7hNKIIJKMh2GORQPjfE9ykuXUDVOt/O0A2hibqQeHdCi3cKx8AfLMJnZc3uQVgZlfTXNJojeRFXiQg==" saltValue="UtXc+QeyXiV9CMES3trpe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74471</v>
      </c>
      <c r="D6" s="33">
        <f t="shared" si="3"/>
        <v>47</v>
      </c>
      <c r="E6" s="33">
        <f t="shared" si="3"/>
        <v>17</v>
      </c>
      <c r="F6" s="33">
        <f t="shared" si="3"/>
        <v>1</v>
      </c>
      <c r="G6" s="33">
        <f t="shared" si="3"/>
        <v>0</v>
      </c>
      <c r="H6" s="33" t="str">
        <f t="shared" si="3"/>
        <v>福島県　会津美里町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44.01</v>
      </c>
      <c r="Q6" s="34">
        <f t="shared" si="3"/>
        <v>100</v>
      </c>
      <c r="R6" s="34">
        <f t="shared" si="3"/>
        <v>4950</v>
      </c>
      <c r="S6" s="34">
        <f t="shared" si="3"/>
        <v>20147</v>
      </c>
      <c r="T6" s="34">
        <f t="shared" si="3"/>
        <v>276.33</v>
      </c>
      <c r="U6" s="34">
        <f t="shared" si="3"/>
        <v>72.91</v>
      </c>
      <c r="V6" s="34">
        <f t="shared" si="3"/>
        <v>8806</v>
      </c>
      <c r="W6" s="34">
        <f t="shared" si="3"/>
        <v>3.35</v>
      </c>
      <c r="X6" s="34">
        <f t="shared" si="3"/>
        <v>2628.66</v>
      </c>
      <c r="Y6" s="35">
        <f>IF(Y7="",NA(),Y7)</f>
        <v>76</v>
      </c>
      <c r="Z6" s="35">
        <f t="shared" ref="Z6:AH6" si="4">IF(Z7="",NA(),Z7)</f>
        <v>82.52</v>
      </c>
      <c r="AA6" s="35">
        <f t="shared" si="4"/>
        <v>82.47</v>
      </c>
      <c r="AB6" s="35">
        <f t="shared" si="4"/>
        <v>84.23</v>
      </c>
      <c r="AC6" s="35">
        <f t="shared" si="4"/>
        <v>90.67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94.6</v>
      </c>
      <c r="BG6" s="35">
        <f t="shared" ref="BG6:BO6" si="7">IF(BG7="",NA(),BG7)</f>
        <v>3429.78</v>
      </c>
      <c r="BH6" s="35">
        <f t="shared" si="7"/>
        <v>3027.46</v>
      </c>
      <c r="BI6" s="35">
        <f t="shared" si="7"/>
        <v>2834.16</v>
      </c>
      <c r="BJ6" s="35">
        <f t="shared" si="7"/>
        <v>3075.41</v>
      </c>
      <c r="BK6" s="35">
        <f t="shared" si="7"/>
        <v>1240.1600000000001</v>
      </c>
      <c r="BL6" s="35">
        <f t="shared" si="7"/>
        <v>1193.49</v>
      </c>
      <c r="BM6" s="35">
        <f t="shared" si="7"/>
        <v>876.19</v>
      </c>
      <c r="BN6" s="35">
        <f t="shared" si="7"/>
        <v>958.81</v>
      </c>
      <c r="BO6" s="35">
        <f t="shared" si="7"/>
        <v>1001.3</v>
      </c>
      <c r="BP6" s="34" t="str">
        <f>IF(BP7="","",IF(BP7="-","【-】","【"&amp;SUBSTITUTE(TEXT(BP7,"#,##0.00"),"-","△")&amp;"】"))</f>
        <v>【682.51】</v>
      </c>
      <c r="BQ6" s="35">
        <f>IF(BQ7="",NA(),BQ7)</f>
        <v>59.37</v>
      </c>
      <c r="BR6" s="35">
        <f t="shared" ref="BR6:BZ6" si="8">IF(BR7="",NA(),BR7)</f>
        <v>62.18</v>
      </c>
      <c r="BS6" s="35">
        <f t="shared" si="8"/>
        <v>65.89</v>
      </c>
      <c r="BT6" s="35">
        <f t="shared" si="8"/>
        <v>61.97</v>
      </c>
      <c r="BU6" s="35">
        <f t="shared" si="8"/>
        <v>81.069999999999993</v>
      </c>
      <c r="BV6" s="35">
        <f t="shared" si="8"/>
        <v>60.17</v>
      </c>
      <c r="BW6" s="35">
        <f t="shared" si="8"/>
        <v>65.569999999999993</v>
      </c>
      <c r="BX6" s="35">
        <f t="shared" si="8"/>
        <v>75.7</v>
      </c>
      <c r="BY6" s="35">
        <f t="shared" si="8"/>
        <v>82.88</v>
      </c>
      <c r="BZ6" s="35">
        <f t="shared" si="8"/>
        <v>81.88</v>
      </c>
      <c r="CA6" s="34" t="str">
        <f>IF(CA7="","",IF(CA7="-","【-】","【"&amp;SUBSTITUTE(TEXT(CA7,"#,##0.00"),"-","△")&amp;"】"))</f>
        <v>【100.34】</v>
      </c>
      <c r="CB6" s="35">
        <f>IF(CB7="",NA(),CB7)</f>
        <v>400.05</v>
      </c>
      <c r="CC6" s="35">
        <f t="shared" ref="CC6:CK6" si="9">IF(CC7="",NA(),CC7)</f>
        <v>388.23</v>
      </c>
      <c r="CD6" s="35">
        <f t="shared" si="9"/>
        <v>331.5</v>
      </c>
      <c r="CE6" s="35">
        <f t="shared" si="9"/>
        <v>369.64</v>
      </c>
      <c r="CF6" s="35">
        <f t="shared" si="9"/>
        <v>225.28</v>
      </c>
      <c r="CG6" s="35">
        <f t="shared" si="9"/>
        <v>281.52999999999997</v>
      </c>
      <c r="CH6" s="35">
        <f t="shared" si="9"/>
        <v>263.04000000000002</v>
      </c>
      <c r="CI6" s="35">
        <f t="shared" si="9"/>
        <v>230.04</v>
      </c>
      <c r="CJ6" s="35">
        <f t="shared" si="9"/>
        <v>190.99</v>
      </c>
      <c r="CK6" s="35">
        <f t="shared" si="9"/>
        <v>187.55</v>
      </c>
      <c r="CL6" s="34" t="str">
        <f>IF(CL7="","",IF(CL7="-","【-】","【"&amp;SUBSTITUTE(TEXT(CL7,"#,##0.00"),"-","△")&amp;"】"))</f>
        <v>【136.15】</v>
      </c>
      <c r="CM6" s="35">
        <f>IF(CM7="",NA(),CM7)</f>
        <v>25.05</v>
      </c>
      <c r="CN6" s="35">
        <f t="shared" ref="CN6:CV6" si="10">IF(CN7="",NA(),CN7)</f>
        <v>26.06</v>
      </c>
      <c r="CO6" s="35">
        <f t="shared" si="10"/>
        <v>28.42</v>
      </c>
      <c r="CP6" s="35">
        <f t="shared" si="10"/>
        <v>28.29</v>
      </c>
      <c r="CQ6" s="35">
        <f t="shared" si="10"/>
        <v>31.39</v>
      </c>
      <c r="CR6" s="35">
        <f t="shared" si="10"/>
        <v>44.89</v>
      </c>
      <c r="CS6" s="35">
        <f t="shared" si="10"/>
        <v>40.75</v>
      </c>
      <c r="CT6" s="35">
        <f t="shared" si="10"/>
        <v>42.4</v>
      </c>
      <c r="CU6" s="35">
        <f t="shared" si="10"/>
        <v>52.58</v>
      </c>
      <c r="CV6" s="35">
        <f t="shared" si="10"/>
        <v>50.94</v>
      </c>
      <c r="CW6" s="34" t="str">
        <f>IF(CW7="","",IF(CW7="-","【-】","【"&amp;SUBSTITUTE(TEXT(CW7,"#,##0.00"),"-","△")&amp;"】"))</f>
        <v>【59.64】</v>
      </c>
      <c r="CX6" s="35">
        <f>IF(CX7="",NA(),CX7)</f>
        <v>38.380000000000003</v>
      </c>
      <c r="CY6" s="35">
        <f t="shared" ref="CY6:DG6" si="11">IF(CY7="",NA(),CY7)</f>
        <v>39.97</v>
      </c>
      <c r="CZ6" s="35">
        <f t="shared" si="11"/>
        <v>41.93</v>
      </c>
      <c r="DA6" s="35">
        <f t="shared" si="11"/>
        <v>44.13</v>
      </c>
      <c r="DB6" s="35">
        <f t="shared" si="11"/>
        <v>46.32</v>
      </c>
      <c r="DC6" s="35">
        <f t="shared" si="11"/>
        <v>64.89</v>
      </c>
      <c r="DD6" s="35">
        <f t="shared" si="11"/>
        <v>64.97</v>
      </c>
      <c r="DE6" s="35">
        <f t="shared" si="11"/>
        <v>65.77</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0.33</v>
      </c>
      <c r="EK6" s="35">
        <f t="shared" si="14"/>
        <v>0.21</v>
      </c>
      <c r="EL6" s="35">
        <f t="shared" si="14"/>
        <v>0.15</v>
      </c>
      <c r="EM6" s="35">
        <f t="shared" si="14"/>
        <v>0.13</v>
      </c>
      <c r="EN6" s="35">
        <f t="shared" si="14"/>
        <v>0.15</v>
      </c>
      <c r="EO6" s="34" t="str">
        <f>IF(EO7="","",IF(EO7="-","【-】","【"&amp;SUBSTITUTE(TEXT(EO7,"#,##0.00"),"-","△")&amp;"】"))</f>
        <v>【0.22】</v>
      </c>
    </row>
    <row r="7" spans="1:145" s="36" customFormat="1" x14ac:dyDescent="0.15">
      <c r="A7" s="28"/>
      <c r="B7" s="37">
        <v>2019</v>
      </c>
      <c r="C7" s="37">
        <v>74471</v>
      </c>
      <c r="D7" s="37">
        <v>47</v>
      </c>
      <c r="E7" s="37">
        <v>17</v>
      </c>
      <c r="F7" s="37">
        <v>1</v>
      </c>
      <c r="G7" s="37">
        <v>0</v>
      </c>
      <c r="H7" s="37" t="s">
        <v>98</v>
      </c>
      <c r="I7" s="37" t="s">
        <v>99</v>
      </c>
      <c r="J7" s="37" t="s">
        <v>100</v>
      </c>
      <c r="K7" s="37" t="s">
        <v>101</v>
      </c>
      <c r="L7" s="37" t="s">
        <v>102</v>
      </c>
      <c r="M7" s="37" t="s">
        <v>103</v>
      </c>
      <c r="N7" s="38" t="s">
        <v>104</v>
      </c>
      <c r="O7" s="38" t="s">
        <v>105</v>
      </c>
      <c r="P7" s="38">
        <v>44.01</v>
      </c>
      <c r="Q7" s="38">
        <v>100</v>
      </c>
      <c r="R7" s="38">
        <v>4950</v>
      </c>
      <c r="S7" s="38">
        <v>20147</v>
      </c>
      <c r="T7" s="38">
        <v>276.33</v>
      </c>
      <c r="U7" s="38">
        <v>72.91</v>
      </c>
      <c r="V7" s="38">
        <v>8806</v>
      </c>
      <c r="W7" s="38">
        <v>3.35</v>
      </c>
      <c r="X7" s="38">
        <v>2628.66</v>
      </c>
      <c r="Y7" s="38">
        <v>76</v>
      </c>
      <c r="Z7" s="38">
        <v>82.52</v>
      </c>
      <c r="AA7" s="38">
        <v>82.47</v>
      </c>
      <c r="AB7" s="38">
        <v>84.23</v>
      </c>
      <c r="AC7" s="38">
        <v>90.67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94.6</v>
      </c>
      <c r="BG7" s="38">
        <v>3429.78</v>
      </c>
      <c r="BH7" s="38">
        <v>3027.46</v>
      </c>
      <c r="BI7" s="38">
        <v>2834.16</v>
      </c>
      <c r="BJ7" s="38">
        <v>3075.41</v>
      </c>
      <c r="BK7" s="38">
        <v>1240.1600000000001</v>
      </c>
      <c r="BL7" s="38">
        <v>1193.49</v>
      </c>
      <c r="BM7" s="38">
        <v>876.19</v>
      </c>
      <c r="BN7" s="38">
        <v>958.81</v>
      </c>
      <c r="BO7" s="38">
        <v>1001.3</v>
      </c>
      <c r="BP7" s="38">
        <v>682.51</v>
      </c>
      <c r="BQ7" s="38">
        <v>59.37</v>
      </c>
      <c r="BR7" s="38">
        <v>62.18</v>
      </c>
      <c r="BS7" s="38">
        <v>65.89</v>
      </c>
      <c r="BT7" s="38">
        <v>61.97</v>
      </c>
      <c r="BU7" s="38">
        <v>81.069999999999993</v>
      </c>
      <c r="BV7" s="38">
        <v>60.17</v>
      </c>
      <c r="BW7" s="38">
        <v>65.569999999999993</v>
      </c>
      <c r="BX7" s="38">
        <v>75.7</v>
      </c>
      <c r="BY7" s="38">
        <v>82.88</v>
      </c>
      <c r="BZ7" s="38">
        <v>81.88</v>
      </c>
      <c r="CA7" s="38">
        <v>100.34</v>
      </c>
      <c r="CB7" s="38">
        <v>400.05</v>
      </c>
      <c r="CC7" s="38">
        <v>388.23</v>
      </c>
      <c r="CD7" s="38">
        <v>331.5</v>
      </c>
      <c r="CE7" s="38">
        <v>369.64</v>
      </c>
      <c r="CF7" s="38">
        <v>225.28</v>
      </c>
      <c r="CG7" s="38">
        <v>281.52999999999997</v>
      </c>
      <c r="CH7" s="38">
        <v>263.04000000000002</v>
      </c>
      <c r="CI7" s="38">
        <v>230.04</v>
      </c>
      <c r="CJ7" s="38">
        <v>190.99</v>
      </c>
      <c r="CK7" s="38">
        <v>187.55</v>
      </c>
      <c r="CL7" s="38">
        <v>136.15</v>
      </c>
      <c r="CM7" s="38">
        <v>25.05</v>
      </c>
      <c r="CN7" s="38">
        <v>26.06</v>
      </c>
      <c r="CO7" s="38">
        <v>28.42</v>
      </c>
      <c r="CP7" s="38">
        <v>28.29</v>
      </c>
      <c r="CQ7" s="38">
        <v>31.39</v>
      </c>
      <c r="CR7" s="38">
        <v>44.89</v>
      </c>
      <c r="CS7" s="38">
        <v>40.75</v>
      </c>
      <c r="CT7" s="38">
        <v>42.4</v>
      </c>
      <c r="CU7" s="38">
        <v>52.58</v>
      </c>
      <c r="CV7" s="38">
        <v>50.94</v>
      </c>
      <c r="CW7" s="38">
        <v>59.64</v>
      </c>
      <c r="CX7" s="38">
        <v>38.380000000000003</v>
      </c>
      <c r="CY7" s="38">
        <v>39.97</v>
      </c>
      <c r="CZ7" s="38">
        <v>41.93</v>
      </c>
      <c r="DA7" s="38">
        <v>44.13</v>
      </c>
      <c r="DB7" s="38">
        <v>46.32</v>
      </c>
      <c r="DC7" s="38">
        <v>64.89</v>
      </c>
      <c r="DD7" s="38">
        <v>64.97</v>
      </c>
      <c r="DE7" s="38">
        <v>65.77</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0.33</v>
      </c>
      <c r="EK7" s="38">
        <v>0.21</v>
      </c>
      <c r="EL7" s="38">
        <v>0.15</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彰</cp:lastModifiedBy>
  <cp:lastPrinted>2021-01-25T00:25:21Z</cp:lastPrinted>
  <dcterms:created xsi:type="dcterms:W3CDTF">2020-12-04T02:43:28Z</dcterms:created>
  <dcterms:modified xsi:type="dcterms:W3CDTF">2021-01-25T00:25:28Z</dcterms:modified>
  <cp:category/>
</cp:coreProperties>
</file>