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msv00\上下水道課\共有フォルダ\総務係\報告\R2報告\16　公営企業に係る経営比較分析表（令和元年度決算）の分析等について\（水道）経営比較分析表\"/>
    </mc:Choice>
  </mc:AlternateContent>
  <workbookProtection workbookAlgorithmName="SHA-512" workbookHashValue="WylZzQUl/LqmGpUWCZPveP4KxllpLlLt575ov1o7fG++HfgY5iXOcr4CT03T75CI8XWXWB9OcJYsFlOI567E1Q==" workbookSaltValue="PjiPEfZai9apzomEAABjcg=="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<sst xmlns="http://schemas.openxmlformats.org/spreadsheetml/2006/main" count="228" uniqueCount="114">
  <si>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</si>
  <si>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</si>
  <si>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</si>
  <si>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</si>
  <si>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</si>
  <si>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</si>
  <si>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</si>
  <si>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</si>
  <si>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</si>
  <si>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</si>
  <si>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</si>
  <si>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</si>
  <si>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</si>
  <si>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</si>
  <si>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</si>
  <si>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</si>
  <si>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</si>
  <si>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</si>
  <si>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</si>
  <si>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</si>
  <si>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</si>
  <si>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</si>
  <si>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</si>
  <si>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</si>
  <si>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</si>
  <si>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</si>
  <si>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</si>
  <si>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</si>
  <si>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</si>
  <si>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</si>
  <si>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</si>
  <si>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</si>
  <si>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</si>
  <si>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</si>
  <si>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</si>
  <si>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</si>
  <si>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</si>
  <si>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</si>
  <si>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</si>
  <si>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</si>
  <si>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</si>
  <si>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</si>
  <si>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</si>
  <si>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</si>
  <si>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</si>
  <si>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</si>
  <si>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</si>
  <si>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</si>
  <si>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</si>
  <si>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</si>
  <si>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</si>
  <si>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</si>
  <si>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</si>
  <si>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</si>
  <si>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</si>
  <si>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</si>
  <si>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</si>
  <si>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</si>
  <si>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</si>
  <si>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</si>
  <si>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</si>
  <si>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</si>
  <si>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</si>
  <si>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</si>
  <si>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</si>
  <si>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</si>
  <si>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</si>
  <si>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</si>
  <si>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</si>
  <si>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</si>
  <si>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</si>
  <si>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</si>
  <si>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</si>
  <si>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</si>
  <si>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</si>
  <si>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</si>
  <si>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</si>
  <si>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</si>
  <si>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</si>
  <si>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</si>
  <si>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</si>
  <si>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</si>
  <si>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</si>
  <si>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</si>
  <si>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</si>
  <si>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</si>
  <si>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</si>
  <si>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</si>
  <si>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</si>
  <si>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</si>
  <si>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</si>
  <si>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</si>
  <si>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</si>
  <si>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</si>
  <si>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</si>
  <si>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</si>
  <si>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</si>
  <si>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</si>
  <si>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</si>
  <si>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</si>
  <si>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</si>
  <si>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</si>
  <si>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</si>
  <si>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</si>
  <si>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</si>
  <si>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</si>
  <si>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</si>
  <si>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</si>
  <si>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</si>
  <si>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</si>
  <si>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</si>
  <si>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経常収支比率、累積欠損金比率
平成29年5月からの料金改定及び減価償却費・企業債利息の減少により経常利益に転じている。累積欠損金についても解消している。
流動化率
流動比率は増加しており、100％を超えている。1年以内に現金化できる資産で、1年以内に支払わなければならない負債を賄えているが、類似団体と比較し短期的な債務に対する支払い能力が下回っている。
企業債残高対給水収益比率
本町の地理的条件等により、広範囲な整備が必要となるため、施設整備に伴う企業債借入額が多額になる傾向にあるが、企業債残高の減少により、当該比率は減少傾向にある。
料金回収率
平成29年5月からの料金改定により、類似団体平均を上回った。また、適切な維持管理等により当該比率は上昇傾向にある。
給水原価
地理的条件により、広範囲な施設整備が必要であったため、類似団体を上回る数値となっているが、維持管理経費の改善等により当該比率は近年下降傾向にある。
施設利用率
類似団体平均を上回っているが、適切な施設規模であるかどうか、検証が必要である。
有収率
類似団体平均を下回っている。
漏水が多く発生していることを示しているが、漏水調査を実施し、漏水箇所の早期発見、改修を実施していく必要がある。</t>
    <rPh sb="83" eb="85">
      <t>リュウドウ</t>
    </rPh>
    <rPh sb="85" eb="87">
      <t>ヒリツ</t>
    </rPh>
    <rPh sb="88" eb="90">
      <t>ゾウカ</t>
    </rPh>
    <rPh sb="100" eb="101">
      <t>コ</t>
    </rPh>
    <rPh sb="107" eb="108">
      <t>ネン</t>
    </rPh>
    <rPh sb="108" eb="110">
      <t>イナイ</t>
    </rPh>
    <rPh sb="111" eb="114">
      <t>ゲンキンカ</t>
    </rPh>
    <rPh sb="117" eb="119">
      <t>シサン</t>
    </rPh>
    <rPh sb="122" eb="123">
      <t>ネン</t>
    </rPh>
    <rPh sb="123" eb="125">
      <t>イナイ</t>
    </rPh>
    <rPh sb="126" eb="128">
      <t>シハラ</t>
    </rPh>
    <rPh sb="137" eb="139">
      <t>フサイ</t>
    </rPh>
    <rPh sb="140" eb="141">
      <t>マカナ</t>
    </rPh>
    <rPh sb="162" eb="163">
      <t>タイ</t>
    </rPh>
    <rPh sb="474" eb="476">
      <t>ヘイキン</t>
    </rPh>
    <rPh sb="477" eb="479">
      <t>シタマワ</t>
    </rPh>
    <rPh sb="534" eb="536">
      <t>ヒツヨウ</t>
    </rPh>
    <phoneticPr fontId="4"/>
  </si>
  <si>
    <t>平成29年5月から実施した料金改定等もあり、経常利益が増収している。施設維持管理や老朽管更新工事計画を踏まえたアセットマネジメントにより、適正な料金、一般会計負担を設定し、安定した資金の確保が必要である。</t>
    <phoneticPr fontId="4"/>
  </si>
  <si>
    <t>有形固定資産減価償却率
類似団体と同程度の数値となっているが、年々上昇傾向にある。数値が高い場合は、法定耐用年数を経過した管路を多く保有していることとなるため、適切に管路更新等を実施していく必要がある。
管路経年化率
法定耐用年数を超えた管路延長の割合を表す指標であり、類似団体平均より下回っている。老朽管更新工事等を計画的に実施していく。
管路更新率
低い比率となっているが、今後老朽管の更新工事が必要となっているため、財源の確保や経営に与える影響等を踏まえた分析が必要である。</t>
    <rPh sb="12" eb="14">
      <t>ルイジ</t>
    </rPh>
    <rPh sb="14" eb="16">
      <t>ダンタイ</t>
    </rPh>
    <rPh sb="17" eb="20">
      <t>ドウテイド</t>
    </rPh>
    <rPh sb="21" eb="23">
      <t>スウチ</t>
    </rPh>
    <rPh sb="31" eb="33">
      <t>ネンネン</t>
    </rPh>
    <rPh sb="33" eb="37">
      <t>ジョウショウケイコウ</t>
    </rPh>
    <rPh sb="41" eb="43">
      <t>スウチ</t>
    </rPh>
    <rPh sb="44" eb="45">
      <t>タカ</t>
    </rPh>
    <rPh sb="46" eb="48">
      <t>バアイ</t>
    </rPh>
    <rPh sb="50" eb="56">
      <t>ホウテイタイヨウネンスウ</t>
    </rPh>
    <rPh sb="57" eb="59">
      <t>ケイカ</t>
    </rPh>
    <rPh sb="61" eb="63">
      <t>カンロ</t>
    </rPh>
    <rPh sb="64" eb="65">
      <t>オオ</t>
    </rPh>
    <rPh sb="66" eb="68">
      <t>ホユウ</t>
    </rPh>
    <rPh sb="80" eb="82">
      <t>テキセツ</t>
    </rPh>
    <rPh sb="83" eb="85">
      <t>カンロ</t>
    </rPh>
    <rPh sb="85" eb="87">
      <t>コウシン</t>
    </rPh>
    <rPh sb="87" eb="88">
      <t>トウ</t>
    </rPh>
    <rPh sb="89" eb="91">
      <t>ジッシ</t>
    </rPh>
    <rPh sb="95" eb="97">
      <t>ヒツヨウ</t>
    </rPh>
    <rPh sb="110" eb="116">
      <t>ホウテイタイヨウネンスウ</t>
    </rPh>
    <rPh sb="117" eb="118">
      <t>コ</t>
    </rPh>
    <rPh sb="120" eb="122">
      <t>カンロ</t>
    </rPh>
    <rPh sb="122" eb="124">
      <t>エンチョウ</t>
    </rPh>
    <rPh sb="125" eb="127">
      <t>ワリアイ</t>
    </rPh>
    <rPh sb="128" eb="129">
      <t>アラワ</t>
    </rPh>
    <rPh sb="130" eb="132">
      <t>シヒョウ</t>
    </rPh>
    <rPh sb="136" eb="138">
      <t>ルイジ</t>
    </rPh>
    <rPh sb="138" eb="140">
      <t>ダンタイ</t>
    </rPh>
    <rPh sb="140" eb="142">
      <t>ヘイキン</t>
    </rPh>
    <rPh sb="144" eb="146">
      <t>シタマワ</t>
    </rPh>
    <rPh sb="151" eb="156">
      <t>ロウキュウカンコウシン</t>
    </rPh>
    <rPh sb="156" eb="158">
      <t>コウジ</t>
    </rPh>
    <rPh sb="158" eb="159">
      <t>トウ</t>
    </rPh>
    <rPh sb="160" eb="163">
      <t>ケイカクテキ</t>
    </rPh>
    <rPh sb="164" eb="16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</si>
</sst>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0.21</c:v>
                </c:pt>
              </c:numCache>
            </c:numRef>
          </c:val>
          <c:extLst xmlns:c16r2="http://schemas.microsoft.com/office/drawing/2015/06/chart">
            <c:ext xmlns:c16="http://schemas.microsoft.com/office/drawing/2014/chart" uri="{C3380CC4-5D6E-409C-BE32-E72D297353CC}">
              <c16:uniqueId val="{00000000-E3BA-420B-B21C-CEFCFBC276AC}"/>
            </c:ext>
          </c:extLst>
        </c:ser>
        <c:dLbls>
          <c:showLegendKey val="0"/>
          <c:showVal val="0"/>
          <c:showCatName val="0"/>
          <c:showSerName val="0"/>
          <c:showPercent val="0"/>
          <c:showBubbleSize val="0"/>
        </c:dLbls>
        <c:gapWidth val="150"/>
        <c:axId val="343912768"/>
        <c:axId val="34391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E3BA-420B-B21C-CEFCFBC276AC}"/>
            </c:ext>
          </c:extLst>
        </c:ser>
        <c:dLbls>
          <c:showLegendKey val="0"/>
          <c:showVal val="0"/>
          <c:showCatName val="0"/>
          <c:showSerName val="0"/>
          <c:showPercent val="0"/>
          <c:showBubbleSize val="0"/>
        </c:dLbls>
        <c:marker val="1"/>
        <c:smooth val="0"/>
        <c:axId val="343912768"/>
        <c:axId val="343910416"/>
      </c:lineChart>
      <c:dateAx>
        <c:axId val="343912768"/>
        <c:scaling>
          <c:orientation val="minMax"/>
        </c:scaling>
        <c:delete val="1"/>
        <c:axPos val="b"/>
        <c:numFmt formatCode="&quot;H&quot;yy" sourceLinked="1"/>
        <c:majorTickMark val="none"/>
        <c:minorTickMark val="none"/>
        <c:tickLblPos val="none"/>
        <c:crossAx val="343910416"/>
        <c:crosses val="autoZero"/>
        <c:auto val="1"/>
        <c:lblOffset val="100"/>
        <c:baseTimeUnit val="years"/>
      </c:dateAx>
      <c:valAx>
        <c:axId val="34391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9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50.12</c:v>
                </c:pt>
                <c:pt idx="1">
                  <c:v>53.29</c:v>
                </c:pt>
                <c:pt idx="2">
                  <c:v>78.239999999999995</c:v>
                </c:pt>
                <c:pt idx="3">
                  <c:v>77.64</c:v>
                </c:pt>
                <c:pt idx="4">
                  <c:v>76.77</c:v>
                </c:pt>
              </c:numCache>
            </c:numRef>
          </c:val>
          <c:extLst xmlns:c16r2="http://schemas.microsoft.com/office/drawing/2015/06/chart">
            <c:ext xmlns:c16="http://schemas.microsoft.com/office/drawing/2014/chart" uri="{C3380CC4-5D6E-409C-BE32-E72D297353CC}">
              <c16:uniqueId val="{00000000-1C97-46C4-B481-619143C01F3C}"/>
            </c:ext>
          </c:extLst>
        </c:ser>
        <c:dLbls>
          <c:showLegendKey val="0"/>
          <c:showVal val="0"/>
          <c:showCatName val="0"/>
          <c:showSerName val="0"/>
          <c:showPercent val="0"/>
          <c:showBubbleSize val="0"/>
        </c:dLbls>
        <c:gapWidth val="150"/>
        <c:axId val="345229376"/>
        <c:axId val="34523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1C97-46C4-B481-619143C01F3C}"/>
            </c:ext>
          </c:extLst>
        </c:ser>
        <c:dLbls>
          <c:showLegendKey val="0"/>
          <c:showVal val="0"/>
          <c:showCatName val="0"/>
          <c:showSerName val="0"/>
          <c:showPercent val="0"/>
          <c:showBubbleSize val="0"/>
        </c:dLbls>
        <c:marker val="1"/>
        <c:smooth val="0"/>
        <c:axId val="345229376"/>
        <c:axId val="345234864"/>
      </c:lineChart>
      <c:dateAx>
        <c:axId val="345229376"/>
        <c:scaling>
          <c:orientation val="minMax"/>
        </c:scaling>
        <c:delete val="1"/>
        <c:axPos val="b"/>
        <c:numFmt formatCode="&quot;H&quot;yy" sourceLinked="1"/>
        <c:majorTickMark val="none"/>
        <c:minorTickMark val="none"/>
        <c:tickLblPos val="none"/>
        <c:crossAx val="345234864"/>
        <c:crosses val="autoZero"/>
        <c:auto val="1"/>
        <c:lblOffset val="100"/>
        <c:baseTimeUnit val="years"/>
      </c:dateAx>
      <c:valAx>
        <c:axId val="34523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81.83</c:v>
                </c:pt>
                <c:pt idx="1">
                  <c:v>76.55</c:v>
                </c:pt>
                <c:pt idx="2">
                  <c:v>76.8</c:v>
                </c:pt>
                <c:pt idx="3">
                  <c:v>76.61</c:v>
                </c:pt>
                <c:pt idx="4">
                  <c:v>76.290000000000006</c:v>
                </c:pt>
              </c:numCache>
            </c:numRef>
          </c:val>
          <c:extLst xmlns:c16r2="http://schemas.microsoft.com/office/drawing/2015/06/chart">
            <c:ext xmlns:c16="http://schemas.microsoft.com/office/drawing/2014/chart" uri="{C3380CC4-5D6E-409C-BE32-E72D297353CC}">
              <c16:uniqueId val="{00000000-3DA1-4B81-A025-B23B49832949}"/>
            </c:ext>
          </c:extLst>
        </c:ser>
        <c:dLbls>
          <c:showLegendKey val="0"/>
          <c:showVal val="0"/>
          <c:showCatName val="0"/>
          <c:showSerName val="0"/>
          <c:showPercent val="0"/>
          <c:showBubbleSize val="0"/>
        </c:dLbls>
        <c:gapWidth val="150"/>
        <c:axId val="345211896"/>
        <c:axId val="34521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3DA1-4B81-A025-B23B49832949}"/>
            </c:ext>
          </c:extLst>
        </c:ser>
        <c:dLbls>
          <c:showLegendKey val="0"/>
          <c:showVal val="0"/>
          <c:showCatName val="0"/>
          <c:showSerName val="0"/>
          <c:showPercent val="0"/>
          <c:showBubbleSize val="0"/>
        </c:dLbls>
        <c:marker val="1"/>
        <c:smooth val="0"/>
        <c:axId val="345211896"/>
        <c:axId val="345211504"/>
      </c:lineChart>
      <c:dateAx>
        <c:axId val="345211896"/>
        <c:scaling>
          <c:orientation val="minMax"/>
        </c:scaling>
        <c:delete val="1"/>
        <c:axPos val="b"/>
        <c:numFmt formatCode="&quot;H&quot;yy" sourceLinked="1"/>
        <c:majorTickMark val="none"/>
        <c:minorTickMark val="none"/>
        <c:tickLblPos val="none"/>
        <c:crossAx val="345211504"/>
        <c:crosses val="autoZero"/>
        <c:auto val="1"/>
        <c:lblOffset val="100"/>
        <c:baseTimeUnit val="years"/>
      </c:dateAx>
      <c:valAx>
        <c:axId val="34521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1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102.73</c:v>
                </c:pt>
                <c:pt idx="1">
                  <c:v>112.07</c:v>
                </c:pt>
                <c:pt idx="2">
                  <c:v>115.99</c:v>
                </c:pt>
                <c:pt idx="3">
                  <c:v>112.23</c:v>
                </c:pt>
                <c:pt idx="4">
                  <c:v>118.64</c:v>
                </c:pt>
              </c:numCache>
            </c:numRef>
          </c:val>
          <c:extLst xmlns:c16r2="http://schemas.microsoft.com/office/drawing/2015/06/chart">
            <c:ext xmlns:c16="http://schemas.microsoft.com/office/drawing/2014/chart" uri="{C3380CC4-5D6E-409C-BE32-E72D297353CC}">
              <c16:uniqueId val="{00000000-4F1F-472B-97CA-2FBFA61A16F8}"/>
            </c:ext>
          </c:extLst>
        </c:ser>
        <c:dLbls>
          <c:showLegendKey val="0"/>
          <c:showVal val="0"/>
          <c:showCatName val="0"/>
          <c:showSerName val="0"/>
          <c:showPercent val="0"/>
          <c:showBubbleSize val="0"/>
        </c:dLbls>
        <c:gapWidth val="150"/>
        <c:axId val="345205624"/>
        <c:axId val="34520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4F1F-472B-97CA-2FBFA61A16F8}"/>
            </c:ext>
          </c:extLst>
        </c:ser>
        <c:dLbls>
          <c:showLegendKey val="0"/>
          <c:showVal val="0"/>
          <c:showCatName val="0"/>
          <c:showSerName val="0"/>
          <c:showPercent val="0"/>
          <c:showBubbleSize val="0"/>
        </c:dLbls>
        <c:marker val="1"/>
        <c:smooth val="0"/>
        <c:axId val="345205624"/>
        <c:axId val="345209936"/>
      </c:lineChart>
      <c:dateAx>
        <c:axId val="345205624"/>
        <c:scaling>
          <c:orientation val="minMax"/>
        </c:scaling>
        <c:delete val="1"/>
        <c:axPos val="b"/>
        <c:numFmt formatCode="&quot;H&quot;yy" sourceLinked="1"/>
        <c:majorTickMark val="none"/>
        <c:minorTickMark val="none"/>
        <c:tickLblPos val="none"/>
        <c:crossAx val="345209936"/>
        <c:crosses val="autoZero"/>
        <c:auto val="1"/>
        <c:lblOffset val="100"/>
        <c:baseTimeUnit val="years"/>
      </c:dateAx>
      <c:valAx>
        <c:axId val="345209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20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47.48</c:v>
                </c:pt>
                <c:pt idx="1">
                  <c:v>49.33</c:v>
                </c:pt>
                <c:pt idx="2">
                  <c:v>51.08</c:v>
                </c:pt>
                <c:pt idx="3">
                  <c:v>52.97</c:v>
                </c:pt>
                <c:pt idx="4">
                  <c:v>54.54</c:v>
                </c:pt>
              </c:numCache>
            </c:numRef>
          </c:val>
          <c:extLst xmlns:c16r2="http://schemas.microsoft.com/office/drawing/2015/06/chart">
            <c:ext xmlns:c16="http://schemas.microsoft.com/office/drawing/2014/chart" uri="{C3380CC4-5D6E-409C-BE32-E72D297353CC}">
              <c16:uniqueId val="{00000000-4A84-41CE-A38F-2568171BEED9}"/>
            </c:ext>
          </c:extLst>
        </c:ser>
        <c:dLbls>
          <c:showLegendKey val="0"/>
          <c:showVal val="0"/>
          <c:showCatName val="0"/>
          <c:showSerName val="0"/>
          <c:showPercent val="0"/>
          <c:showBubbleSize val="0"/>
        </c:dLbls>
        <c:gapWidth val="150"/>
        <c:axId val="345207976"/>
        <c:axId val="34521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4A84-41CE-A38F-2568171BEED9}"/>
            </c:ext>
          </c:extLst>
        </c:ser>
        <c:dLbls>
          <c:showLegendKey val="0"/>
          <c:showVal val="0"/>
          <c:showCatName val="0"/>
          <c:showSerName val="0"/>
          <c:showPercent val="0"/>
          <c:showBubbleSize val="0"/>
        </c:dLbls>
        <c:marker val="1"/>
        <c:smooth val="0"/>
        <c:axId val="345207976"/>
        <c:axId val="345212288"/>
      </c:lineChart>
      <c:dateAx>
        <c:axId val="345207976"/>
        <c:scaling>
          <c:orientation val="minMax"/>
        </c:scaling>
        <c:delete val="1"/>
        <c:axPos val="b"/>
        <c:numFmt formatCode="&quot;H&quot;yy" sourceLinked="1"/>
        <c:majorTickMark val="none"/>
        <c:minorTickMark val="none"/>
        <c:tickLblPos val="none"/>
        <c:crossAx val="345212288"/>
        <c:crosses val="autoZero"/>
        <c:auto val="1"/>
        <c:lblOffset val="100"/>
        <c:baseTimeUnit val="years"/>
      </c:dateAx>
      <c:valAx>
        <c:axId val="3452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0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formatCode="#,##0.00;&quot;△&quot;#,##0.00;&quot;-&quot;">
                  <c:v>15.68</c:v>
                </c:pt>
              </c:numCache>
            </c:numRef>
          </c:val>
          <c:extLst xmlns:c16r2="http://schemas.microsoft.com/office/drawing/2015/06/chart">
            <c:ext xmlns:c16="http://schemas.microsoft.com/office/drawing/2014/chart" uri="{C3380CC4-5D6E-409C-BE32-E72D297353CC}">
              <c16:uniqueId val="{00000000-2CCD-4A1F-BEA7-5F76ED97D291}"/>
            </c:ext>
          </c:extLst>
        </c:ser>
        <c:dLbls>
          <c:showLegendKey val="0"/>
          <c:showVal val="0"/>
          <c:showCatName val="0"/>
          <c:showSerName val="0"/>
          <c:showPercent val="0"/>
          <c:showBubbleSize val="0"/>
        </c:dLbls>
        <c:gapWidth val="150"/>
        <c:axId val="345209544"/>
        <c:axId val="34520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2CCD-4A1F-BEA7-5F76ED97D291}"/>
            </c:ext>
          </c:extLst>
        </c:ser>
        <c:dLbls>
          <c:showLegendKey val="0"/>
          <c:showVal val="0"/>
          <c:showCatName val="0"/>
          <c:showSerName val="0"/>
          <c:showPercent val="0"/>
          <c:showBubbleSize val="0"/>
        </c:dLbls>
        <c:marker val="1"/>
        <c:smooth val="0"/>
        <c:axId val="345209544"/>
        <c:axId val="345208368"/>
      </c:lineChart>
      <c:dateAx>
        <c:axId val="345209544"/>
        <c:scaling>
          <c:orientation val="minMax"/>
        </c:scaling>
        <c:delete val="1"/>
        <c:axPos val="b"/>
        <c:numFmt formatCode="&quot;H&quot;yy" sourceLinked="1"/>
        <c:majorTickMark val="none"/>
        <c:minorTickMark val="none"/>
        <c:tickLblPos val="none"/>
        <c:crossAx val="345208368"/>
        <c:crosses val="autoZero"/>
        <c:auto val="1"/>
        <c:lblOffset val="100"/>
        <c:baseTimeUnit val="years"/>
      </c:dateAx>
      <c:valAx>
        <c:axId val="34520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0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35.15</c:v>
                </c:pt>
                <c:pt idx="1">
                  <c:v>21.64</c:v>
                </c:pt>
                <c:pt idx="2">
                  <c:v>2.4900000000000002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2E5-4249-B160-12F10382A372}"/>
            </c:ext>
          </c:extLst>
        </c:ser>
        <c:dLbls>
          <c:showLegendKey val="0"/>
          <c:showVal val="0"/>
          <c:showCatName val="0"/>
          <c:showSerName val="0"/>
          <c:showPercent val="0"/>
          <c:showBubbleSize val="0"/>
        </c:dLbls>
        <c:gapWidth val="150"/>
        <c:axId val="345207584"/>
        <c:axId val="345211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D2E5-4249-B160-12F10382A372}"/>
            </c:ext>
          </c:extLst>
        </c:ser>
        <c:dLbls>
          <c:showLegendKey val="0"/>
          <c:showVal val="0"/>
          <c:showCatName val="0"/>
          <c:showSerName val="0"/>
          <c:showPercent val="0"/>
          <c:showBubbleSize val="0"/>
        </c:dLbls>
        <c:marker val="1"/>
        <c:smooth val="0"/>
        <c:axId val="345207584"/>
        <c:axId val="345211112"/>
      </c:lineChart>
      <c:dateAx>
        <c:axId val="345207584"/>
        <c:scaling>
          <c:orientation val="minMax"/>
        </c:scaling>
        <c:delete val="1"/>
        <c:axPos val="b"/>
        <c:numFmt formatCode="&quot;H&quot;yy" sourceLinked="1"/>
        <c:majorTickMark val="none"/>
        <c:minorTickMark val="none"/>
        <c:tickLblPos val="none"/>
        <c:crossAx val="345211112"/>
        <c:crosses val="autoZero"/>
        <c:auto val="1"/>
        <c:lblOffset val="100"/>
        <c:baseTimeUnit val="years"/>
      </c:dateAx>
      <c:valAx>
        <c:axId val="345211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20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93.38</c:v>
                </c:pt>
                <c:pt idx="1">
                  <c:v>108.75</c:v>
                </c:pt>
                <c:pt idx="2">
                  <c:v>132.55000000000001</c:v>
                </c:pt>
                <c:pt idx="3">
                  <c:v>159.15</c:v>
                </c:pt>
                <c:pt idx="4">
                  <c:v>215.02</c:v>
                </c:pt>
              </c:numCache>
            </c:numRef>
          </c:val>
          <c:extLst xmlns:c16r2="http://schemas.microsoft.com/office/drawing/2015/06/chart">
            <c:ext xmlns:c16="http://schemas.microsoft.com/office/drawing/2014/chart" uri="{C3380CC4-5D6E-409C-BE32-E72D297353CC}">
              <c16:uniqueId val="{00000000-6A30-457D-B283-A16436F4B405}"/>
            </c:ext>
          </c:extLst>
        </c:ser>
        <c:dLbls>
          <c:showLegendKey val="0"/>
          <c:showVal val="0"/>
          <c:showCatName val="0"/>
          <c:showSerName val="0"/>
          <c:showPercent val="0"/>
          <c:showBubbleSize val="0"/>
        </c:dLbls>
        <c:gapWidth val="150"/>
        <c:axId val="345233296"/>
        <c:axId val="34523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6A30-457D-B283-A16436F4B405}"/>
            </c:ext>
          </c:extLst>
        </c:ser>
        <c:dLbls>
          <c:showLegendKey val="0"/>
          <c:showVal val="0"/>
          <c:showCatName val="0"/>
          <c:showSerName val="0"/>
          <c:showPercent val="0"/>
          <c:showBubbleSize val="0"/>
        </c:dLbls>
        <c:marker val="1"/>
        <c:smooth val="0"/>
        <c:axId val="345233296"/>
        <c:axId val="345232120"/>
      </c:lineChart>
      <c:dateAx>
        <c:axId val="345233296"/>
        <c:scaling>
          <c:orientation val="minMax"/>
        </c:scaling>
        <c:delete val="1"/>
        <c:axPos val="b"/>
        <c:numFmt formatCode="&quot;H&quot;yy" sourceLinked="1"/>
        <c:majorTickMark val="none"/>
        <c:minorTickMark val="none"/>
        <c:tickLblPos val="none"/>
        <c:crossAx val="345232120"/>
        <c:crosses val="autoZero"/>
        <c:auto val="1"/>
        <c:lblOffset val="100"/>
        <c:baseTimeUnit val="years"/>
      </c:dateAx>
      <c:valAx>
        <c:axId val="345232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23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419.06</c:v>
                </c:pt>
                <c:pt idx="1">
                  <c:v>376.98</c:v>
                </c:pt>
                <c:pt idx="2">
                  <c:v>296.68</c:v>
                </c:pt>
                <c:pt idx="3">
                  <c:v>248.81</c:v>
                </c:pt>
                <c:pt idx="4">
                  <c:v>220.48</c:v>
                </c:pt>
              </c:numCache>
            </c:numRef>
          </c:val>
          <c:extLst xmlns:c16r2="http://schemas.microsoft.com/office/drawing/2015/06/chart">
            <c:ext xmlns:c16="http://schemas.microsoft.com/office/drawing/2014/chart" uri="{C3380CC4-5D6E-409C-BE32-E72D297353CC}">
              <c16:uniqueId val="{00000000-D163-445D-AFD8-1AB57E7B65B8}"/>
            </c:ext>
          </c:extLst>
        </c:ser>
        <c:dLbls>
          <c:showLegendKey val="0"/>
          <c:showVal val="0"/>
          <c:showCatName val="0"/>
          <c:showSerName val="0"/>
          <c:showPercent val="0"/>
          <c:showBubbleSize val="0"/>
        </c:dLbls>
        <c:gapWidth val="150"/>
        <c:axId val="345232512"/>
        <c:axId val="34523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D163-445D-AFD8-1AB57E7B65B8}"/>
            </c:ext>
          </c:extLst>
        </c:ser>
        <c:dLbls>
          <c:showLegendKey val="0"/>
          <c:showVal val="0"/>
          <c:showCatName val="0"/>
          <c:showSerName val="0"/>
          <c:showPercent val="0"/>
          <c:showBubbleSize val="0"/>
        </c:dLbls>
        <c:marker val="1"/>
        <c:smooth val="0"/>
        <c:axId val="345232512"/>
        <c:axId val="345233688"/>
      </c:lineChart>
      <c:dateAx>
        <c:axId val="345232512"/>
        <c:scaling>
          <c:orientation val="minMax"/>
        </c:scaling>
        <c:delete val="1"/>
        <c:axPos val="b"/>
        <c:numFmt formatCode="&quot;H&quot;yy" sourceLinked="1"/>
        <c:majorTickMark val="none"/>
        <c:minorTickMark val="none"/>
        <c:tickLblPos val="none"/>
        <c:crossAx val="345233688"/>
        <c:crosses val="autoZero"/>
        <c:auto val="1"/>
        <c:lblOffset val="100"/>
        <c:baseTimeUnit val="years"/>
      </c:dateAx>
      <c:valAx>
        <c:axId val="345233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52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91.8</c:v>
                </c:pt>
                <c:pt idx="1">
                  <c:v>94.97</c:v>
                </c:pt>
                <c:pt idx="2">
                  <c:v>105.23</c:v>
                </c:pt>
                <c:pt idx="3">
                  <c:v>106.13</c:v>
                </c:pt>
                <c:pt idx="4">
                  <c:v>114.46</c:v>
                </c:pt>
              </c:numCache>
            </c:numRef>
          </c:val>
          <c:extLst xmlns:c16r2="http://schemas.microsoft.com/office/drawing/2015/06/chart">
            <c:ext xmlns:c16="http://schemas.microsoft.com/office/drawing/2014/chart" uri="{C3380CC4-5D6E-409C-BE32-E72D297353CC}">
              <c16:uniqueId val="{00000000-7DB0-4E92-8895-32BFCC141108}"/>
            </c:ext>
          </c:extLst>
        </c:ser>
        <c:dLbls>
          <c:showLegendKey val="0"/>
          <c:showVal val="0"/>
          <c:showCatName val="0"/>
          <c:showSerName val="0"/>
          <c:showPercent val="0"/>
          <c:showBubbleSize val="0"/>
        </c:dLbls>
        <c:gapWidth val="150"/>
        <c:axId val="345234080"/>
        <c:axId val="34523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7DB0-4E92-8895-32BFCC141108}"/>
            </c:ext>
          </c:extLst>
        </c:ser>
        <c:dLbls>
          <c:showLegendKey val="0"/>
          <c:showVal val="0"/>
          <c:showCatName val="0"/>
          <c:showSerName val="0"/>
          <c:showPercent val="0"/>
          <c:showBubbleSize val="0"/>
        </c:dLbls>
        <c:marker val="1"/>
        <c:smooth val="0"/>
        <c:axId val="345234080"/>
        <c:axId val="345230944"/>
      </c:lineChart>
      <c:dateAx>
        <c:axId val="345234080"/>
        <c:scaling>
          <c:orientation val="minMax"/>
        </c:scaling>
        <c:delete val="1"/>
        <c:axPos val="b"/>
        <c:numFmt formatCode="&quot;H&quot;yy" sourceLinked="1"/>
        <c:majorTickMark val="none"/>
        <c:minorTickMark val="none"/>
        <c:tickLblPos val="none"/>
        <c:crossAx val="345230944"/>
        <c:crosses val="autoZero"/>
        <c:auto val="1"/>
        <c:lblOffset val="100"/>
        <c:baseTimeUnit val="years"/>
      </c:dateAx>
      <c:valAx>
        <c:axId val="3452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242.7</c:v>
                </c:pt>
                <c:pt idx="1">
                  <c:v>233.23</c:v>
                </c:pt>
                <c:pt idx="2">
                  <c:v>232.76</c:v>
                </c:pt>
                <c:pt idx="3">
                  <c:v>236.89</c:v>
                </c:pt>
                <c:pt idx="4">
                  <c:v>219.37</c:v>
                </c:pt>
              </c:numCache>
            </c:numRef>
          </c:val>
          <c:extLst xmlns:c16r2="http://schemas.microsoft.com/office/drawing/2015/06/chart">
            <c:ext xmlns:c16="http://schemas.microsoft.com/office/drawing/2014/chart" uri="{C3380CC4-5D6E-409C-BE32-E72D297353CC}">
              <c16:uniqueId val="{00000000-55BE-4513-AD5F-2E69E3E8BE93}"/>
            </c:ext>
          </c:extLst>
        </c:ser>
        <c:dLbls>
          <c:showLegendKey val="0"/>
          <c:showVal val="0"/>
          <c:showCatName val="0"/>
          <c:showSerName val="0"/>
          <c:showPercent val="0"/>
          <c:showBubbleSize val="0"/>
        </c:dLbls>
        <c:gapWidth val="150"/>
        <c:axId val="345234472"/>
        <c:axId val="34523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55BE-4513-AD5F-2E69E3E8BE93}"/>
            </c:ext>
          </c:extLst>
        </c:ser>
        <c:dLbls>
          <c:showLegendKey val="0"/>
          <c:showVal val="0"/>
          <c:showCatName val="0"/>
          <c:showSerName val="0"/>
          <c:showPercent val="0"/>
          <c:showBubbleSize val="0"/>
        </c:dLbls>
        <c:marker val="1"/>
        <c:smooth val="0"/>
        <c:axId val="345234472"/>
        <c:axId val="345231336"/>
      </c:lineChart>
      <c:dateAx>
        <c:axId val="345234472"/>
        <c:scaling>
          <c:orientation val="minMax"/>
        </c:scaling>
        <c:delete val="1"/>
        <c:axPos val="b"/>
        <c:numFmt formatCode="&quot;H&quot;yy" sourceLinked="1"/>
        <c:majorTickMark val="none"/>
        <c:minorTickMark val="none"/>
        <c:tickLblPos val="none"/>
        <c:crossAx val="345231336"/>
        <c:crosses val="autoZero"/>
        <c:auto val="1"/>
        <c:lblOffset val="100"/>
        <c:baseTimeUnit val="years"/>
      </c:dateAx>
      <c:valAx>
        <c:axId val="34523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23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A67" zoomScale="60" zoomScaleNormal="70" workbookViewId="0">
      <selection activeCell="B37" sqref="B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会津美里町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20147</v>
      </c>
      <c r="AM8" s="61"/>
      <c r="AN8" s="61"/>
      <c r="AO8" s="61"/>
      <c r="AP8" s="61"/>
      <c r="AQ8" s="61"/>
      <c r="AR8" s="61"/>
      <c r="AS8" s="61"/>
      <c r="AT8" s="52">
        <f>データ!$S$6</f>
        <v>276.33</v>
      </c>
      <c r="AU8" s="53"/>
      <c r="AV8" s="53"/>
      <c r="AW8" s="53"/>
      <c r="AX8" s="53"/>
      <c r="AY8" s="53"/>
      <c r="AZ8" s="53"/>
      <c r="BA8" s="53"/>
      <c r="BB8" s="54">
        <f>データ!$T$6</f>
        <v>72.91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77.45</v>
      </c>
      <c r="J10" s="53"/>
      <c r="K10" s="53"/>
      <c r="L10" s="53"/>
      <c r="M10" s="53"/>
      <c r="N10" s="53"/>
      <c r="O10" s="64"/>
      <c r="P10" s="54">
        <f>データ!$P$6</f>
        <v>86.88</v>
      </c>
      <c r="Q10" s="54"/>
      <c r="R10" s="54"/>
      <c r="S10" s="54"/>
      <c r="T10" s="54"/>
      <c r="U10" s="54"/>
      <c r="V10" s="54"/>
      <c r="W10" s="61">
        <f>データ!$Q$6</f>
        <v>4818</v>
      </c>
      <c r="X10" s="61"/>
      <c r="Y10" s="61"/>
      <c r="Z10" s="61"/>
      <c r="AA10" s="61"/>
      <c r="AB10" s="61"/>
      <c r="AC10" s="61"/>
      <c r="AD10" s="2"/>
      <c r="AE10" s="2"/>
      <c r="AF10" s="2"/>
      <c r="AG10" s="2"/>
      <c r="AH10" s="4"/>
      <c r="AI10" s="4"/>
      <c r="AJ10" s="4"/>
      <c r="AK10" s="4"/>
      <c r="AL10" s="61">
        <f>データ!$U$6</f>
        <v>17383</v>
      </c>
      <c r="AM10" s="61"/>
      <c r="AN10" s="61"/>
      <c r="AO10" s="61"/>
      <c r="AP10" s="61"/>
      <c r="AQ10" s="61"/>
      <c r="AR10" s="61"/>
      <c r="AS10" s="61"/>
      <c r="AT10" s="52">
        <f>データ!$V$6</f>
        <v>46.85</v>
      </c>
      <c r="AU10" s="53"/>
      <c r="AV10" s="53"/>
      <c r="AW10" s="53"/>
      <c r="AX10" s="53"/>
      <c r="AY10" s="53"/>
      <c r="AZ10" s="53"/>
      <c r="BA10" s="53"/>
      <c r="BB10" s="54">
        <f>データ!$W$6</f>
        <v>371.04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51"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01.2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42"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qn7V81qhpQ0vVfYotK1VRLSU6PI9+STZQbdiFJA4WiFISkdvoB+uPZZ5gK6Hs8s8qnNC4Rff0IPxzmZcBhSfA==" saltValue="QNv4bEYS9xmo9UvPv7TMa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74471</v>
      </c>
      <c r="D6" s="34">
        <f t="shared" si="3"/>
        <v>46</v>
      </c>
      <c r="E6" s="34">
        <f t="shared" si="3"/>
        <v>1</v>
      </c>
      <c r="F6" s="34">
        <f t="shared" si="3"/>
        <v>0</v>
      </c>
      <c r="G6" s="34">
        <f t="shared" si="3"/>
        <v>1</v>
      </c>
      <c r="H6" s="34" t="str">
        <f t="shared" si="3"/>
        <v>福島県　会津美里町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77.45</v>
      </c>
      <c r="P6" s="35">
        <f t="shared" si="3"/>
        <v>86.88</v>
      </c>
      <c r="Q6" s="35">
        <f t="shared" si="3"/>
        <v>4818</v>
      </c>
      <c r="R6" s="35">
        <f t="shared" si="3"/>
        <v>20147</v>
      </c>
      <c r="S6" s="35">
        <f t="shared" si="3"/>
        <v>276.33</v>
      </c>
      <c r="T6" s="35">
        <f t="shared" si="3"/>
        <v>72.91</v>
      </c>
      <c r="U6" s="35">
        <f t="shared" si="3"/>
        <v>17383</v>
      </c>
      <c r="V6" s="35">
        <f t="shared" si="3"/>
        <v>46.85</v>
      </c>
      <c r="W6" s="35">
        <f t="shared" si="3"/>
        <v>371.04</v>
      </c>
      <c r="X6" s="36">
        <f>IF(X7="",NA(),X7)</f>
        <v>102.73</v>
      </c>
      <c r="Y6" s="36">
        <f t="shared" ref="Y6:AG6" si="4">IF(Y7="",NA(),Y7)</f>
        <v>112.07</v>
      </c>
      <c r="Z6" s="36">
        <f t="shared" si="4"/>
        <v>115.99</v>
      </c>
      <c r="AA6" s="36">
        <f t="shared" si="4"/>
        <v>112.23</v>
      </c>
      <c r="AB6" s="36">
        <f t="shared" si="4"/>
        <v>118.64</v>
      </c>
      <c r="AC6" s="36">
        <f t="shared" si="4"/>
        <v>111.21</v>
      </c>
      <c r="AD6" s="36">
        <f t="shared" si="4"/>
        <v>111.71</v>
      </c>
      <c r="AE6" s="36">
        <f t="shared" si="4"/>
        <v>110.05</v>
      </c>
      <c r="AF6" s="36">
        <f t="shared" si="4"/>
        <v>108.87</v>
      </c>
      <c r="AG6" s="36">
        <f t="shared" si="4"/>
        <v>108.61</v>
      </c>
      <c r="AH6" s="35" t="str">
        <f>IF(AH7="","",IF(AH7="-","【-】","【"&amp;SUBSTITUTE(TEXT(AH7,"#,##0.00"),"-","△")&amp;"】"))</f>
        <v>【112.01】</v>
      </c>
      <c r="AI6" s="36">
        <f>IF(AI7="",NA(),AI7)</f>
        <v>35.15</v>
      </c>
      <c r="AJ6" s="36">
        <f t="shared" ref="AJ6:AR6" si="5">IF(AJ7="",NA(),AJ7)</f>
        <v>21.64</v>
      </c>
      <c r="AK6" s="36">
        <f t="shared" si="5"/>
        <v>2.4900000000000002</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93.38</v>
      </c>
      <c r="AU6" s="36">
        <f t="shared" ref="AU6:BC6" si="6">IF(AU7="",NA(),AU7)</f>
        <v>108.75</v>
      </c>
      <c r="AV6" s="36">
        <f t="shared" si="6"/>
        <v>132.55000000000001</v>
      </c>
      <c r="AW6" s="36">
        <f t="shared" si="6"/>
        <v>159.15</v>
      </c>
      <c r="AX6" s="36">
        <f t="shared" si="6"/>
        <v>215.02</v>
      </c>
      <c r="AY6" s="36">
        <f t="shared" si="6"/>
        <v>391.54</v>
      </c>
      <c r="AZ6" s="36">
        <f t="shared" si="6"/>
        <v>384.34</v>
      </c>
      <c r="BA6" s="36">
        <f t="shared" si="6"/>
        <v>359.47</v>
      </c>
      <c r="BB6" s="36">
        <f t="shared" si="6"/>
        <v>369.69</v>
      </c>
      <c r="BC6" s="36">
        <f t="shared" si="6"/>
        <v>379.08</v>
      </c>
      <c r="BD6" s="35" t="str">
        <f>IF(BD7="","",IF(BD7="-","【-】","【"&amp;SUBSTITUTE(TEXT(BD7,"#,##0.00"),"-","△")&amp;"】"))</f>
        <v>【264.97】</v>
      </c>
      <c r="BE6" s="36">
        <f>IF(BE7="",NA(),BE7)</f>
        <v>419.06</v>
      </c>
      <c r="BF6" s="36">
        <f t="shared" ref="BF6:BN6" si="7">IF(BF7="",NA(),BF7)</f>
        <v>376.98</v>
      </c>
      <c r="BG6" s="36">
        <f t="shared" si="7"/>
        <v>296.68</v>
      </c>
      <c r="BH6" s="36">
        <f t="shared" si="7"/>
        <v>248.81</v>
      </c>
      <c r="BI6" s="36">
        <f t="shared" si="7"/>
        <v>220.48</v>
      </c>
      <c r="BJ6" s="36">
        <f t="shared" si="7"/>
        <v>386.97</v>
      </c>
      <c r="BK6" s="36">
        <f t="shared" si="7"/>
        <v>380.58</v>
      </c>
      <c r="BL6" s="36">
        <f t="shared" si="7"/>
        <v>401.79</v>
      </c>
      <c r="BM6" s="36">
        <f t="shared" si="7"/>
        <v>402.99</v>
      </c>
      <c r="BN6" s="36">
        <f t="shared" si="7"/>
        <v>398.98</v>
      </c>
      <c r="BO6" s="35" t="str">
        <f>IF(BO7="","",IF(BO7="-","【-】","【"&amp;SUBSTITUTE(TEXT(BO7,"#,##0.00"),"-","△")&amp;"】"))</f>
        <v>【266.61】</v>
      </c>
      <c r="BP6" s="36">
        <f>IF(BP7="",NA(),BP7)</f>
        <v>91.8</v>
      </c>
      <c r="BQ6" s="36">
        <f t="shared" ref="BQ6:BY6" si="8">IF(BQ7="",NA(),BQ7)</f>
        <v>94.97</v>
      </c>
      <c r="BR6" s="36">
        <f t="shared" si="8"/>
        <v>105.23</v>
      </c>
      <c r="BS6" s="36">
        <f t="shared" si="8"/>
        <v>106.13</v>
      </c>
      <c r="BT6" s="36">
        <f t="shared" si="8"/>
        <v>114.46</v>
      </c>
      <c r="BU6" s="36">
        <f t="shared" si="8"/>
        <v>101.72</v>
      </c>
      <c r="BV6" s="36">
        <f t="shared" si="8"/>
        <v>102.38</v>
      </c>
      <c r="BW6" s="36">
        <f t="shared" si="8"/>
        <v>100.12</v>
      </c>
      <c r="BX6" s="36">
        <f t="shared" si="8"/>
        <v>98.66</v>
      </c>
      <c r="BY6" s="36">
        <f t="shared" si="8"/>
        <v>98.64</v>
      </c>
      <c r="BZ6" s="35" t="str">
        <f>IF(BZ7="","",IF(BZ7="-","【-】","【"&amp;SUBSTITUTE(TEXT(BZ7,"#,##0.00"),"-","△")&amp;"】"))</f>
        <v>【103.24】</v>
      </c>
      <c r="CA6" s="36">
        <f>IF(CA7="",NA(),CA7)</f>
        <v>242.7</v>
      </c>
      <c r="CB6" s="36">
        <f t="shared" ref="CB6:CJ6" si="9">IF(CB7="",NA(),CB7)</f>
        <v>233.23</v>
      </c>
      <c r="CC6" s="36">
        <f t="shared" si="9"/>
        <v>232.76</v>
      </c>
      <c r="CD6" s="36">
        <f t="shared" si="9"/>
        <v>236.89</v>
      </c>
      <c r="CE6" s="36">
        <f t="shared" si="9"/>
        <v>219.37</v>
      </c>
      <c r="CF6" s="36">
        <f t="shared" si="9"/>
        <v>168.2</v>
      </c>
      <c r="CG6" s="36">
        <f t="shared" si="9"/>
        <v>168.67</v>
      </c>
      <c r="CH6" s="36">
        <f t="shared" si="9"/>
        <v>174.97</v>
      </c>
      <c r="CI6" s="36">
        <f t="shared" si="9"/>
        <v>178.59</v>
      </c>
      <c r="CJ6" s="36">
        <f t="shared" si="9"/>
        <v>178.92</v>
      </c>
      <c r="CK6" s="35" t="str">
        <f>IF(CK7="","",IF(CK7="-","【-】","【"&amp;SUBSTITUTE(TEXT(CK7,"#,##0.00"),"-","△")&amp;"】"))</f>
        <v>【168.38】</v>
      </c>
      <c r="CL6" s="36">
        <f>IF(CL7="",NA(),CL7)</f>
        <v>50.12</v>
      </c>
      <c r="CM6" s="36">
        <f t="shared" ref="CM6:CU6" si="10">IF(CM7="",NA(),CM7)</f>
        <v>53.29</v>
      </c>
      <c r="CN6" s="36">
        <f t="shared" si="10"/>
        <v>78.239999999999995</v>
      </c>
      <c r="CO6" s="36">
        <f t="shared" si="10"/>
        <v>77.64</v>
      </c>
      <c r="CP6" s="36">
        <f t="shared" si="10"/>
        <v>76.77</v>
      </c>
      <c r="CQ6" s="36">
        <f t="shared" si="10"/>
        <v>54.77</v>
      </c>
      <c r="CR6" s="36">
        <f t="shared" si="10"/>
        <v>54.92</v>
      </c>
      <c r="CS6" s="36">
        <f t="shared" si="10"/>
        <v>55.63</v>
      </c>
      <c r="CT6" s="36">
        <f t="shared" si="10"/>
        <v>55.03</v>
      </c>
      <c r="CU6" s="36">
        <f t="shared" si="10"/>
        <v>55.14</v>
      </c>
      <c r="CV6" s="35" t="str">
        <f>IF(CV7="","",IF(CV7="-","【-】","【"&amp;SUBSTITUTE(TEXT(CV7,"#,##0.00"),"-","△")&amp;"】"))</f>
        <v>【60.00】</v>
      </c>
      <c r="CW6" s="36">
        <f>IF(CW7="",NA(),CW7)</f>
        <v>81.83</v>
      </c>
      <c r="CX6" s="36">
        <f t="shared" ref="CX6:DF6" si="11">IF(CX7="",NA(),CX7)</f>
        <v>76.55</v>
      </c>
      <c r="CY6" s="36">
        <f t="shared" si="11"/>
        <v>76.8</v>
      </c>
      <c r="CZ6" s="36">
        <f t="shared" si="11"/>
        <v>76.61</v>
      </c>
      <c r="DA6" s="36">
        <f t="shared" si="11"/>
        <v>76.290000000000006</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47.48</v>
      </c>
      <c r="DI6" s="36">
        <f t="shared" ref="DI6:DQ6" si="12">IF(DI7="",NA(),DI7)</f>
        <v>49.33</v>
      </c>
      <c r="DJ6" s="36">
        <f t="shared" si="12"/>
        <v>51.08</v>
      </c>
      <c r="DK6" s="36">
        <f t="shared" si="12"/>
        <v>52.97</v>
      </c>
      <c r="DL6" s="36">
        <f t="shared" si="12"/>
        <v>54.54</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5">
        <f t="shared" si="13"/>
        <v>0</v>
      </c>
      <c r="DV6" s="35">
        <f t="shared" si="13"/>
        <v>0</v>
      </c>
      <c r="DW6" s="36">
        <f t="shared" si="13"/>
        <v>15.68</v>
      </c>
      <c r="DX6" s="36">
        <f t="shared" si="13"/>
        <v>9.7100000000000009</v>
      </c>
      <c r="DY6" s="36">
        <f t="shared" si="13"/>
        <v>12.79</v>
      </c>
      <c r="DZ6" s="36">
        <f t="shared" si="13"/>
        <v>13.39</v>
      </c>
      <c r="EA6" s="36">
        <f t="shared" si="13"/>
        <v>14.85</v>
      </c>
      <c r="EB6" s="36">
        <f t="shared" si="13"/>
        <v>16.88</v>
      </c>
      <c r="EC6" s="35" t="str">
        <f>IF(EC7="","",IF(EC7="-","【-】","【"&amp;SUBSTITUTE(TEXT(EC7,"#,##0.00"),"-","△")&amp;"】"))</f>
        <v>【19.44】</v>
      </c>
      <c r="ED6" s="35">
        <f>IF(ED7="",NA(),ED7)</f>
        <v>0</v>
      </c>
      <c r="EE6" s="35">
        <f t="shared" ref="EE6:EM6" si="14">IF(EE7="",NA(),EE7)</f>
        <v>0</v>
      </c>
      <c r="EF6" s="35">
        <f t="shared" si="14"/>
        <v>0</v>
      </c>
      <c r="EG6" s="35">
        <f t="shared" si="14"/>
        <v>0</v>
      </c>
      <c r="EH6" s="36">
        <f t="shared" si="14"/>
        <v>0.21</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74471</v>
      </c>
      <c r="D7" s="38">
        <v>46</v>
      </c>
      <c r="E7" s="38">
        <v>1</v>
      </c>
      <c r="F7" s="38">
        <v>0</v>
      </c>
      <c r="G7" s="38">
        <v>1</v>
      </c>
      <c r="H7" s="38" t="s">
        <v>93</v>
      </c>
      <c r="I7" s="38" t="s">
        <v>94</v>
      </c>
      <c r="J7" s="38" t="s">
        <v>95</v>
      </c>
      <c r="K7" s="38" t="s">
        <v>96</v>
      </c>
      <c r="L7" s="38" t="s">
        <v>97</v>
      </c>
      <c r="M7" s="38" t="s">
        <v>98</v>
      </c>
      <c r="N7" s="39" t="s">
        <v>99</v>
      </c>
      <c r="O7" s="39">
        <v>77.45</v>
      </c>
      <c r="P7" s="39">
        <v>86.88</v>
      </c>
      <c r="Q7" s="39">
        <v>4818</v>
      </c>
      <c r="R7" s="39">
        <v>20147</v>
      </c>
      <c r="S7" s="39">
        <v>276.33</v>
      </c>
      <c r="T7" s="39">
        <v>72.91</v>
      </c>
      <c r="U7" s="39">
        <v>17383</v>
      </c>
      <c r="V7" s="39">
        <v>46.85</v>
      </c>
      <c r="W7" s="39">
        <v>371.04</v>
      </c>
      <c r="X7" s="39">
        <v>102.73</v>
      </c>
      <c r="Y7" s="39">
        <v>112.07</v>
      </c>
      <c r="Z7" s="39">
        <v>115.99</v>
      </c>
      <c r="AA7" s="39">
        <v>112.23</v>
      </c>
      <c r="AB7" s="39">
        <v>118.64</v>
      </c>
      <c r="AC7" s="39">
        <v>111.21</v>
      </c>
      <c r="AD7" s="39">
        <v>111.71</v>
      </c>
      <c r="AE7" s="39">
        <v>110.05</v>
      </c>
      <c r="AF7" s="39">
        <v>108.87</v>
      </c>
      <c r="AG7" s="39">
        <v>108.61</v>
      </c>
      <c r="AH7" s="39">
        <v>112.01</v>
      </c>
      <c r="AI7" s="39">
        <v>35.15</v>
      </c>
      <c r="AJ7" s="39">
        <v>21.64</v>
      </c>
      <c r="AK7" s="39">
        <v>2.4900000000000002</v>
      </c>
      <c r="AL7" s="39">
        <v>0</v>
      </c>
      <c r="AM7" s="39">
        <v>0</v>
      </c>
      <c r="AN7" s="39">
        <v>1.93</v>
      </c>
      <c r="AO7" s="39">
        <v>1.72</v>
      </c>
      <c r="AP7" s="39">
        <v>2.64</v>
      </c>
      <c r="AQ7" s="39">
        <v>3.16</v>
      </c>
      <c r="AR7" s="39">
        <v>3.59</v>
      </c>
      <c r="AS7" s="39">
        <v>1.08</v>
      </c>
      <c r="AT7" s="39">
        <v>93.38</v>
      </c>
      <c r="AU7" s="39">
        <v>108.75</v>
      </c>
      <c r="AV7" s="39">
        <v>132.55000000000001</v>
      </c>
      <c r="AW7" s="39">
        <v>159.15</v>
      </c>
      <c r="AX7" s="39">
        <v>215.02</v>
      </c>
      <c r="AY7" s="39">
        <v>391.54</v>
      </c>
      <c r="AZ7" s="39">
        <v>384.34</v>
      </c>
      <c r="BA7" s="39">
        <v>359.47</v>
      </c>
      <c r="BB7" s="39">
        <v>369.69</v>
      </c>
      <c r="BC7" s="39">
        <v>379.08</v>
      </c>
      <c r="BD7" s="39">
        <v>264.97000000000003</v>
      </c>
      <c r="BE7" s="39">
        <v>419.06</v>
      </c>
      <c r="BF7" s="39">
        <v>376.98</v>
      </c>
      <c r="BG7" s="39">
        <v>296.68</v>
      </c>
      <c r="BH7" s="39">
        <v>248.81</v>
      </c>
      <c r="BI7" s="39">
        <v>220.48</v>
      </c>
      <c r="BJ7" s="39">
        <v>386.97</v>
      </c>
      <c r="BK7" s="39">
        <v>380.58</v>
      </c>
      <c r="BL7" s="39">
        <v>401.79</v>
      </c>
      <c r="BM7" s="39">
        <v>402.99</v>
      </c>
      <c r="BN7" s="39">
        <v>398.98</v>
      </c>
      <c r="BO7" s="39">
        <v>266.61</v>
      </c>
      <c r="BP7" s="39">
        <v>91.8</v>
      </c>
      <c r="BQ7" s="39">
        <v>94.97</v>
      </c>
      <c r="BR7" s="39">
        <v>105.23</v>
      </c>
      <c r="BS7" s="39">
        <v>106.13</v>
      </c>
      <c r="BT7" s="39">
        <v>114.46</v>
      </c>
      <c r="BU7" s="39">
        <v>101.72</v>
      </c>
      <c r="BV7" s="39">
        <v>102.38</v>
      </c>
      <c r="BW7" s="39">
        <v>100.12</v>
      </c>
      <c r="BX7" s="39">
        <v>98.66</v>
      </c>
      <c r="BY7" s="39">
        <v>98.64</v>
      </c>
      <c r="BZ7" s="39">
        <v>103.24</v>
      </c>
      <c r="CA7" s="39">
        <v>242.7</v>
      </c>
      <c r="CB7" s="39">
        <v>233.23</v>
      </c>
      <c r="CC7" s="39">
        <v>232.76</v>
      </c>
      <c r="CD7" s="39">
        <v>236.89</v>
      </c>
      <c r="CE7" s="39">
        <v>219.37</v>
      </c>
      <c r="CF7" s="39">
        <v>168.2</v>
      </c>
      <c r="CG7" s="39">
        <v>168.67</v>
      </c>
      <c r="CH7" s="39">
        <v>174.97</v>
      </c>
      <c r="CI7" s="39">
        <v>178.59</v>
      </c>
      <c r="CJ7" s="39">
        <v>178.92</v>
      </c>
      <c r="CK7" s="39">
        <v>168.38</v>
      </c>
      <c r="CL7" s="39">
        <v>50.12</v>
      </c>
      <c r="CM7" s="39">
        <v>53.29</v>
      </c>
      <c r="CN7" s="39">
        <v>78.239999999999995</v>
      </c>
      <c r="CO7" s="39">
        <v>77.64</v>
      </c>
      <c r="CP7" s="39">
        <v>76.77</v>
      </c>
      <c r="CQ7" s="39">
        <v>54.77</v>
      </c>
      <c r="CR7" s="39">
        <v>54.92</v>
      </c>
      <c r="CS7" s="39">
        <v>55.63</v>
      </c>
      <c r="CT7" s="39">
        <v>55.03</v>
      </c>
      <c r="CU7" s="39">
        <v>55.14</v>
      </c>
      <c r="CV7" s="39">
        <v>60</v>
      </c>
      <c r="CW7" s="39">
        <v>81.83</v>
      </c>
      <c r="CX7" s="39">
        <v>76.55</v>
      </c>
      <c r="CY7" s="39">
        <v>76.8</v>
      </c>
      <c r="CZ7" s="39">
        <v>76.61</v>
      </c>
      <c r="DA7" s="39">
        <v>76.290000000000006</v>
      </c>
      <c r="DB7" s="39">
        <v>82.89</v>
      </c>
      <c r="DC7" s="39">
        <v>82.66</v>
      </c>
      <c r="DD7" s="39">
        <v>82.04</v>
      </c>
      <c r="DE7" s="39">
        <v>81.900000000000006</v>
      </c>
      <c r="DF7" s="39">
        <v>81.39</v>
      </c>
      <c r="DG7" s="39">
        <v>89.8</v>
      </c>
      <c r="DH7" s="39">
        <v>47.48</v>
      </c>
      <c r="DI7" s="39">
        <v>49.33</v>
      </c>
      <c r="DJ7" s="39">
        <v>51.08</v>
      </c>
      <c r="DK7" s="39">
        <v>52.97</v>
      </c>
      <c r="DL7" s="39">
        <v>54.54</v>
      </c>
      <c r="DM7" s="39">
        <v>47.46</v>
      </c>
      <c r="DN7" s="39">
        <v>48.49</v>
      </c>
      <c r="DO7" s="39">
        <v>48.05</v>
      </c>
      <c r="DP7" s="39">
        <v>48.87</v>
      </c>
      <c r="DQ7" s="39">
        <v>49.92</v>
      </c>
      <c r="DR7" s="39">
        <v>49.59</v>
      </c>
      <c r="DS7" s="39">
        <v>0</v>
      </c>
      <c r="DT7" s="39">
        <v>0</v>
      </c>
      <c r="DU7" s="39">
        <v>0</v>
      </c>
      <c r="DV7" s="39">
        <v>0</v>
      </c>
      <c r="DW7" s="39">
        <v>15.68</v>
      </c>
      <c r="DX7" s="39">
        <v>9.7100000000000009</v>
      </c>
      <c r="DY7" s="39">
        <v>12.79</v>
      </c>
      <c r="DZ7" s="39">
        <v>13.39</v>
      </c>
      <c r="EA7" s="39">
        <v>14.85</v>
      </c>
      <c r="EB7" s="39">
        <v>16.88</v>
      </c>
      <c r="EC7" s="39">
        <v>19.440000000000001</v>
      </c>
      <c r="ED7" s="39">
        <v>0</v>
      </c>
      <c r="EE7" s="39">
        <v>0</v>
      </c>
      <c r="EF7" s="39">
        <v>0</v>
      </c>
      <c r="EG7" s="39">
        <v>0</v>
      </c>
      <c r="EH7" s="39">
        <v>0.21</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cp:lastPrinted>2021-01-25T00:19:16Z</cp:lastPrinted>
  <dcterms:created xsi:type="dcterms:W3CDTF">2020-12-04T02:04:21Z</dcterms:created>
  <dcterms:modified xsi:type="dcterms:W3CDTF">2021-01-25T00:22:58Z</dcterms:modified>
  <cp:category/>
</cp:coreProperties>
</file>