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A02_角田伊織\00報告\公営企業に係る経営比較分析表（令和元年度決算）の分析等について\00提出物\"/>
    </mc:Choice>
  </mc:AlternateContent>
  <xr:revisionPtr revIDLastSave="0" documentId="13_ncr:1_{0CD47ED6-ADFE-4627-BC42-F307346726B9}" xr6:coauthVersionLast="45" xr6:coauthVersionMax="45" xr10:uidLastSave="{00000000-0000-0000-0000-000000000000}"/>
  <workbookProtection workbookAlgorithmName="SHA-512" workbookHashValue="75TlJWyrudaQc88bTHgKwPk8+JfuFtY33KRRlwQq++m46Y/LmIh45dtC3wCd/n4vV2CA7LSpKG7FqYJH074rXQ==" workbookSaltValue="RiGvHPWZw/gZHhO63AmIxg=="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P10" i="4"/>
  <c r="I10" i="4"/>
  <c r="AT8" i="4"/>
  <c r="W8" i="4"/>
  <c r="P8" i="4"/>
  <c r="I8" i="4"/>
  <c r="B6" i="4"/>
</calcChain>
</file>

<file path=xl/sharedStrings.xml><?xml version="1.0" encoding="utf-8"?>
<sst xmlns="http://schemas.openxmlformats.org/spreadsheetml/2006/main" count="247" uniqueCount="117">
  <si>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</si>
  <si>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</si>
  <si>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</si>
  <si>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</si>
  <si>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</si>
  <si>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</si>
  <si>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</si>
  <si>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</si>
  <si>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</si>
  <si>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</si>
  <si>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</si>
  <si>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</si>
  <si>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</si>
  <si>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</si>
  <si>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</si>
  <si>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</si>
  <si>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</si>
  <si>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</si>
  <si>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</si>
  <si>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</si>
  <si>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</si>
  <si>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</si>
  <si>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</si>
  <si>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</si>
  <si>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</si>
  <si>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</si>
  <si>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</si>
  <si>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</si>
  <si>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</si>
  <si>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</si>
  <si>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</si>
  <si>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</si>
  <si>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</si>
  <si>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</si>
  <si>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</si>
  <si>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</si>
  <si>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</si>
  <si>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</si>
  <si>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</si>
  <si>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</si>
  <si>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</si>
  <si>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</si>
  <si>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</si>
  <si>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</si>
  <si>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</si>
  <si>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</si>
  <si>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</si>
  <si>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</si>
  <si>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</si>
  <si>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</si>
  <si>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</si>
  <si>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</si>
  <si>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</si>
  <si>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</si>
  <si>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</si>
  <si>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</si>
  <si>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</si>
  <si>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</si>
  <si>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</si>
  <si>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</si>
  <si>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</si>
  <si>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</si>
  <si>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</si>
  <si>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</si>
  <si>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</si>
  <si>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</si>
  <si>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</si>
  <si>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</si>
  <si>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</si>
  <si>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</si>
  <si>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</si>
  <si>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</si>
  <si>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</si>
  <si>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</si>
  <si>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</si>
  <si>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</si>
  <si>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</si>
  <si>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</si>
  <si>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</si>
  <si>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</si>
  <si>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</si>
  <si>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</si>
  <si>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</si>
  <si>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</si>
  <si>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</si>
  <si>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</si>
  <si>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</si>
  <si>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</si>
  <si>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</si>
  <si>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</si>
  <si>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</si>
  <si>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</si>
  <si>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</si>
  <si>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</si>
  <si>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</si>
  <si>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</si>
  <si>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</si>
  <si>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</si>
  <si>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</si>
  <si>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</si>
  <si>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</si>
  <si>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</si>
  <si>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</si>
  <si>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</si>
  <si>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</si>
  <si>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</si>
  <si>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</si>
  <si>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</si>
  <si>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</si>
  <si>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</si>
  <si>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</si>
  <si>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</si>
  <si>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</si>
  <si>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</si>
  <si>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</si>
  <si>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</si>
  <si>
    <t>①　企業債償還金の減少に伴い、近年は100％を超える割合となり改善傾向にある。
④　近年0である。
⑤　類似団体とほぼ同水準で推移している。
⑥　類似団体と同水準で推移していたが、近年増加傾向にある。
⑦　類似団体より低い数値で推移している。
⑧　類似団体と比較して若干低い数値となっている。
　以上のことから、企業債償還金並びに残高の減少により経営状況は改善されている。しかし、処理区域内人口が少なくさらに類似団体と比較して利用率が低いことから、汚水処理原価が高い傾向にあるといえる。</t>
    <rPh sb="42" eb="44">
      <t>キンネン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</si>
</sst>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FA-416E-9157-19BAFCE3C97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FA-416E-9157-19BAFCE3C97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33.950000000000003</c:v>
                </c:pt>
                <c:pt idx="1">
                  <c:v>34.090000000000003</c:v>
                </c:pt>
                <c:pt idx="2">
                  <c:v>33.33</c:v>
                </c:pt>
                <c:pt idx="3">
                  <c:v>32.26</c:v>
                </c:pt>
                <c:pt idx="4">
                  <c:v>34.090000000000003</c:v>
                </c:pt>
              </c:numCache>
            </c:numRef>
          </c:val>
          <c:extLst>
            <c:ext xmlns:c16="http://schemas.microsoft.com/office/drawing/2014/chart" uri="{C3380CC4-5D6E-409C-BE32-E72D297353CC}">
              <c16:uniqueId val="{00000000-D3FC-46FA-AEF8-217F9399598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61.94</c:v>
                </c:pt>
                <c:pt idx="2">
                  <c:v>61.79</c:v>
                </c:pt>
                <c:pt idx="3">
                  <c:v>59.94</c:v>
                </c:pt>
                <c:pt idx="4">
                  <c:v>59.64</c:v>
                </c:pt>
              </c:numCache>
            </c:numRef>
          </c:val>
          <c:smooth val="0"/>
          <c:extLst>
            <c:ext xmlns:c16="http://schemas.microsoft.com/office/drawing/2014/chart" uri="{C3380CC4-5D6E-409C-BE32-E72D297353CC}">
              <c16:uniqueId val="{00000001-D3FC-46FA-AEF8-217F9399598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66.12</c:v>
                </c:pt>
                <c:pt idx="1">
                  <c:v>66.099999999999994</c:v>
                </c:pt>
                <c:pt idx="2">
                  <c:v>66.06</c:v>
                </c:pt>
                <c:pt idx="3">
                  <c:v>61.61</c:v>
                </c:pt>
                <c:pt idx="4">
                  <c:v>68.430000000000007</c:v>
                </c:pt>
              </c:numCache>
            </c:numRef>
          </c:val>
          <c:extLst>
            <c:ext xmlns:c16="http://schemas.microsoft.com/office/drawing/2014/chart" uri="{C3380CC4-5D6E-409C-BE32-E72D297353CC}">
              <c16:uniqueId val="{00000000-F759-48A8-957F-C658E62503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94.14</c:v>
                </c:pt>
                <c:pt idx="2">
                  <c:v>92.44</c:v>
                </c:pt>
                <c:pt idx="3">
                  <c:v>89.66</c:v>
                </c:pt>
                <c:pt idx="4">
                  <c:v>90.63</c:v>
                </c:pt>
              </c:numCache>
            </c:numRef>
          </c:val>
          <c:smooth val="0"/>
          <c:extLst>
            <c:ext xmlns:c16="http://schemas.microsoft.com/office/drawing/2014/chart" uri="{C3380CC4-5D6E-409C-BE32-E72D297353CC}">
              <c16:uniqueId val="{00000001-F759-48A8-957F-C658E62503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117.35</c:v>
                </c:pt>
                <c:pt idx="1">
                  <c:v>119.91</c:v>
                </c:pt>
                <c:pt idx="2">
                  <c:v>142.9</c:v>
                </c:pt>
                <c:pt idx="3">
                  <c:v>112.76</c:v>
                </c:pt>
                <c:pt idx="4">
                  <c:v>141.15</c:v>
                </c:pt>
              </c:numCache>
            </c:numRef>
          </c:val>
          <c:extLst>
            <c:ext xmlns:c16="http://schemas.microsoft.com/office/drawing/2014/chart" uri="{C3380CC4-5D6E-409C-BE32-E72D297353CC}">
              <c16:uniqueId val="{00000000-9285-4B3A-836A-B8BD047729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85-4B3A-836A-B8BD047729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D1-4FE7-ADD3-5B7D4F38F7E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D1-4FE7-ADD3-5B7D4F38F7E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B7-42F9-8262-8D18C499BBF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B7-42F9-8262-8D18C499BBF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99-4504-BF29-D1E7CEFEF0A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99-4504-BF29-D1E7CEFEF0A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62-4273-B34F-FB68B515448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62-4273-B34F-FB68B515448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1138.8</c:v>
                </c:pt>
                <c:pt idx="1">
                  <c:v>59.98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CFC-4A87-9821-77E139577F5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248.44</c:v>
                </c:pt>
                <c:pt idx="2">
                  <c:v>244.85</c:v>
                </c:pt>
                <c:pt idx="3">
                  <c:v>296.89</c:v>
                </c:pt>
                <c:pt idx="4">
                  <c:v>270.57</c:v>
                </c:pt>
              </c:numCache>
            </c:numRef>
          </c:val>
          <c:smooth val="0"/>
          <c:extLst>
            <c:ext xmlns:c16="http://schemas.microsoft.com/office/drawing/2014/chart" uri="{C3380CC4-5D6E-409C-BE32-E72D297353CC}">
              <c16:uniqueId val="{00000001-7CFC-4A87-9821-77E139577F5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52.19</c:v>
                </c:pt>
                <c:pt idx="1">
                  <c:v>51.67</c:v>
                </c:pt>
                <c:pt idx="2">
                  <c:v>51.29</c:v>
                </c:pt>
                <c:pt idx="3">
                  <c:v>46.34</c:v>
                </c:pt>
                <c:pt idx="4">
                  <c:v>45.48</c:v>
                </c:pt>
              </c:numCache>
            </c:numRef>
          </c:val>
          <c:extLst>
            <c:ext xmlns:c16="http://schemas.microsoft.com/office/drawing/2014/chart" uri="{C3380CC4-5D6E-409C-BE32-E72D297353CC}">
              <c16:uniqueId val="{00000000-3045-4209-AC6F-A3218B906C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66.73</c:v>
                </c:pt>
                <c:pt idx="2">
                  <c:v>64.78</c:v>
                </c:pt>
                <c:pt idx="3">
                  <c:v>63.06</c:v>
                </c:pt>
                <c:pt idx="4">
                  <c:v>62.5</c:v>
                </c:pt>
              </c:numCache>
            </c:numRef>
          </c:val>
          <c:smooth val="0"/>
          <c:extLst>
            <c:ext xmlns:c16="http://schemas.microsoft.com/office/drawing/2014/chart" uri="{C3380CC4-5D6E-409C-BE32-E72D297353CC}">
              <c16:uniqueId val="{00000001-3045-4209-AC6F-A3218B906C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364.67</c:v>
                </c:pt>
                <c:pt idx="1">
                  <c:v>370.73</c:v>
                </c:pt>
                <c:pt idx="2">
                  <c:v>366.49</c:v>
                </c:pt>
                <c:pt idx="3">
                  <c:v>417.91</c:v>
                </c:pt>
                <c:pt idx="4">
                  <c:v>433.2</c:v>
                </c:pt>
              </c:numCache>
            </c:numRef>
          </c:val>
          <c:extLst>
            <c:ext xmlns:c16="http://schemas.microsoft.com/office/drawing/2014/chart" uri="{C3380CC4-5D6E-409C-BE32-E72D297353CC}">
              <c16:uniqueId val="{00000000-C5DA-4C37-99D7-ACBE5C07AE2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241.29</c:v>
                </c:pt>
                <c:pt idx="2">
                  <c:v>250.21</c:v>
                </c:pt>
                <c:pt idx="3">
                  <c:v>264.77</c:v>
                </c:pt>
                <c:pt idx="4">
                  <c:v>269.33</c:v>
                </c:pt>
              </c:numCache>
            </c:numRef>
          </c:val>
          <c:smooth val="0"/>
          <c:extLst>
            <c:ext xmlns:c16="http://schemas.microsoft.com/office/drawing/2014/chart" uri="{C3380CC4-5D6E-409C-BE32-E72D297353CC}">
              <c16:uniqueId val="{00000001-C5DA-4C37-99D7-ACBE5C07AE2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1595</v>
      </c>
      <c r="AM8" s="68"/>
      <c r="AN8" s="68"/>
      <c r="AO8" s="68"/>
      <c r="AP8" s="68"/>
      <c r="AQ8" s="68"/>
      <c r="AR8" s="68"/>
      <c r="AS8" s="68"/>
      <c r="AT8" s="67">
        <f>データ!T6</f>
        <v>90.81</v>
      </c>
      <c r="AU8" s="67"/>
      <c r="AV8" s="67"/>
      <c r="AW8" s="67"/>
      <c r="AX8" s="67"/>
      <c r="AY8" s="67"/>
      <c r="AZ8" s="67"/>
      <c r="BA8" s="67"/>
      <c r="BB8" s="67">
        <f>データ!U6</f>
        <v>17.559999999999999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70.84</v>
      </c>
      <c r="Q10" s="67"/>
      <c r="R10" s="67"/>
      <c r="S10" s="67"/>
      <c r="T10" s="67"/>
      <c r="U10" s="67"/>
      <c r="V10" s="67"/>
      <c r="W10" s="67">
        <f>データ!Q6</f>
        <v>100</v>
      </c>
      <c r="X10" s="67"/>
      <c r="Y10" s="67"/>
      <c r="Z10" s="67"/>
      <c r="AA10" s="67"/>
      <c r="AB10" s="67"/>
      <c r="AC10" s="67"/>
      <c r="AD10" s="68">
        <f>データ!R6</f>
        <v>3850</v>
      </c>
      <c r="AE10" s="68"/>
      <c r="AF10" s="68"/>
      <c r="AG10" s="68"/>
      <c r="AH10" s="68"/>
      <c r="AI10" s="68"/>
      <c r="AJ10" s="68"/>
      <c r="AK10" s="2"/>
      <c r="AL10" s="68">
        <f>データ!V6</f>
        <v>1115</v>
      </c>
      <c r="AM10" s="68"/>
      <c r="AN10" s="68"/>
      <c r="AO10" s="68"/>
      <c r="AP10" s="68"/>
      <c r="AQ10" s="68"/>
      <c r="AR10" s="68"/>
      <c r="AS10" s="68"/>
      <c r="AT10" s="67">
        <f>データ!W6</f>
        <v>2.2999999999999998</v>
      </c>
      <c r="AU10" s="67"/>
      <c r="AV10" s="67"/>
      <c r="AW10" s="67"/>
      <c r="AX10" s="67"/>
      <c r="AY10" s="67"/>
      <c r="AZ10" s="67"/>
      <c r="BA10" s="67"/>
      <c r="BB10" s="67">
        <f>データ!X6</f>
        <v>484.78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vVA+ihHJhoPOGRyxuuWTDkzpfA4Alm77smuX4z8iGXkcb/sYxOqh+BiHXelc3ajGnlqH1T2yuUfilmwz13RdQQ==" saltValue="qiqSGpoi7od8X2B4iwyI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74446</v>
      </c>
      <c r="D6" s="33">
        <f t="shared" si="3"/>
        <v>47</v>
      </c>
      <c r="E6" s="33">
        <f t="shared" si="3"/>
        <v>18</v>
      </c>
      <c r="F6" s="33">
        <f t="shared" si="3"/>
        <v>0</v>
      </c>
      <c r="G6" s="33">
        <f t="shared" si="3"/>
        <v>0</v>
      </c>
      <c r="H6" s="33" t="str">
        <f t="shared" si="3"/>
        <v>福島県　三島町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70.84</v>
      </c>
      <c r="Q6" s="34">
        <f t="shared" si="3"/>
        <v>100</v>
      </c>
      <c r="R6" s="34">
        <f t="shared" si="3"/>
        <v>3850</v>
      </c>
      <c r="S6" s="34">
        <f t="shared" si="3"/>
        <v>1595</v>
      </c>
      <c r="T6" s="34">
        <f t="shared" si="3"/>
        <v>90.81</v>
      </c>
      <c r="U6" s="34">
        <f t="shared" si="3"/>
        <v>17.559999999999999</v>
      </c>
      <c r="V6" s="34">
        <f t="shared" si="3"/>
        <v>1115</v>
      </c>
      <c r="W6" s="34">
        <f t="shared" si="3"/>
        <v>2.2999999999999998</v>
      </c>
      <c r="X6" s="34">
        <f t="shared" si="3"/>
        <v>484.78</v>
      </c>
      <c r="Y6" s="35">
        <f>IF(Y7="",NA(),Y7)</f>
        <v>117.35</v>
      </c>
      <c r="Z6" s="35">
        <f t="shared" ref="Z6:AH6" si="4">IF(Z7="",NA(),Z7)</f>
        <v>119.91</v>
      </c>
      <c r="AA6" s="35">
        <f t="shared" si="4"/>
        <v>142.9</v>
      </c>
      <c r="AB6" s="35">
        <f t="shared" si="4"/>
        <v>112.76</v>
      </c>
      <c r="AC6" s="35">
        <f t="shared" si="4"/>
        <v>141.15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1138.8</v>
      </c>
      <c r="BG6" s="35">
        <f t="shared" ref="BG6:BO6" si="7">IF(BG7="",NA(),BG7)</f>
        <v>59.98</v>
      </c>
      <c r="BH6" s="34">
        <f t="shared" si="7"/>
        <v>0</v>
      </c>
      <c r="BI6" s="34">
        <f t="shared" si="7"/>
        <v>0</v>
      </c>
      <c r="BJ6" s="34">
        <f t="shared" si="7"/>
        <v>0</v>
      </c>
      <c r="BK6" s="35">
        <f t="shared" si="7"/>
        <v>392.19</v>
      </c>
      <c r="BL6" s="35">
        <f t="shared" si="7"/>
        <v>248.44</v>
      </c>
      <c r="BM6" s="35">
        <f t="shared" si="7"/>
        <v>244.85</v>
      </c>
      <c r="BN6" s="35">
        <f t="shared" si="7"/>
        <v>296.89</v>
      </c>
      <c r="BO6" s="35">
        <f t="shared" si="7"/>
        <v>270.57</v>
      </c>
      <c r="BP6" s="34" t="str">
        <f>IF(BP7="","",IF(BP7="-","【-】","【"&amp;SUBSTITUTE(TEXT(BP7,"#,##0.00"),"-","△")&amp;"】"))</f>
        <v>【307.23】</v>
      </c>
      <c r="BQ6" s="35">
        <f>IF(BQ7="",NA(),BQ7)</f>
        <v>52.19</v>
      </c>
      <c r="BR6" s="35">
        <f t="shared" ref="BR6:BZ6" si="8">IF(BR7="",NA(),BR7)</f>
        <v>51.67</v>
      </c>
      <c r="BS6" s="35">
        <f t="shared" si="8"/>
        <v>51.29</v>
      </c>
      <c r="BT6" s="35">
        <f t="shared" si="8"/>
        <v>46.34</v>
      </c>
      <c r="BU6" s="35">
        <f t="shared" si="8"/>
        <v>45.48</v>
      </c>
      <c r="BV6" s="35">
        <f t="shared" si="8"/>
        <v>57.03</v>
      </c>
      <c r="BW6" s="35">
        <f t="shared" si="8"/>
        <v>66.73</v>
      </c>
      <c r="BX6" s="35">
        <f t="shared" si="8"/>
        <v>64.78</v>
      </c>
      <c r="BY6" s="35">
        <f t="shared" si="8"/>
        <v>63.06</v>
      </c>
      <c r="BZ6" s="35">
        <f t="shared" si="8"/>
        <v>62.5</v>
      </c>
      <c r="CA6" s="34" t="str">
        <f>IF(CA7="","",IF(CA7="-","【-】","【"&amp;SUBSTITUTE(TEXT(CA7,"#,##0.00"),"-","△")&amp;"】"))</f>
        <v>【59.98】</v>
      </c>
      <c r="CB6" s="35">
        <f>IF(CB7="",NA(),CB7)</f>
        <v>364.67</v>
      </c>
      <c r="CC6" s="35">
        <f t="shared" ref="CC6:CK6" si="9">IF(CC7="",NA(),CC7)</f>
        <v>370.73</v>
      </c>
      <c r="CD6" s="35">
        <f t="shared" si="9"/>
        <v>366.49</v>
      </c>
      <c r="CE6" s="35">
        <f t="shared" si="9"/>
        <v>417.91</v>
      </c>
      <c r="CF6" s="35">
        <f t="shared" si="9"/>
        <v>433.2</v>
      </c>
      <c r="CG6" s="35">
        <f t="shared" si="9"/>
        <v>283.73</v>
      </c>
      <c r="CH6" s="35">
        <f t="shared" si="9"/>
        <v>241.29</v>
      </c>
      <c r="CI6" s="35">
        <f t="shared" si="9"/>
        <v>250.21</v>
      </c>
      <c r="CJ6" s="35">
        <f t="shared" si="9"/>
        <v>264.77</v>
      </c>
      <c r="CK6" s="35">
        <f t="shared" si="9"/>
        <v>269.33</v>
      </c>
      <c r="CL6" s="34" t="str">
        <f>IF(CL7="","",IF(CL7="-","【-】","【"&amp;SUBSTITUTE(TEXT(CL7,"#,##0.00"),"-","△")&amp;"】"))</f>
        <v>【272.98】</v>
      </c>
      <c r="CM6" s="35">
        <f>IF(CM7="",NA(),CM7)</f>
        <v>33.950000000000003</v>
      </c>
      <c r="CN6" s="35">
        <f t="shared" ref="CN6:CV6" si="10">IF(CN7="",NA(),CN7)</f>
        <v>34.090000000000003</v>
      </c>
      <c r="CO6" s="35">
        <f t="shared" si="10"/>
        <v>33.33</v>
      </c>
      <c r="CP6" s="35">
        <f t="shared" si="10"/>
        <v>32.26</v>
      </c>
      <c r="CQ6" s="35">
        <f t="shared" si="10"/>
        <v>34.090000000000003</v>
      </c>
      <c r="CR6" s="35">
        <f t="shared" si="10"/>
        <v>58.25</v>
      </c>
      <c r="CS6" s="35">
        <f t="shared" si="10"/>
        <v>61.94</v>
      </c>
      <c r="CT6" s="35">
        <f t="shared" si="10"/>
        <v>61.79</v>
      </c>
      <c r="CU6" s="35">
        <f t="shared" si="10"/>
        <v>59.94</v>
      </c>
      <c r="CV6" s="35">
        <f t="shared" si="10"/>
        <v>59.64</v>
      </c>
      <c r="CW6" s="34" t="str">
        <f>IF(CW7="","",IF(CW7="-","【-】","【"&amp;SUBSTITUTE(TEXT(CW7,"#,##0.00"),"-","△")&amp;"】"))</f>
        <v>【58.71】</v>
      </c>
      <c r="CX6" s="35">
        <f>IF(CX7="",NA(),CX7)</f>
        <v>66.12</v>
      </c>
      <c r="CY6" s="35">
        <f t="shared" ref="CY6:DG6" si="11">IF(CY7="",NA(),CY7)</f>
        <v>66.099999999999994</v>
      </c>
      <c r="CZ6" s="35">
        <f t="shared" si="11"/>
        <v>66.06</v>
      </c>
      <c r="DA6" s="35">
        <f t="shared" si="11"/>
        <v>61.61</v>
      </c>
      <c r="DB6" s="35">
        <f t="shared" si="11"/>
        <v>68.430000000000007</v>
      </c>
      <c r="DC6" s="35">
        <f t="shared" si="11"/>
        <v>68.150000000000006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74446</v>
      </c>
      <c r="D7" s="37">
        <v>47</v>
      </c>
      <c r="E7" s="37">
        <v>18</v>
      </c>
      <c r="F7" s="37">
        <v>0</v>
      </c>
      <c r="G7" s="37">
        <v>0</v>
      </c>
      <c r="H7" s="37" t="s">
        <v>96</v>
      </c>
      <c r="I7" s="37" t="s">
        <v>97</v>
      </c>
      <c r="J7" s="37" t="s">
        <v>98</v>
      </c>
      <c r="K7" s="37" t="s">
        <v>99</v>
      </c>
      <c r="L7" s="37" t="s">
        <v>100</v>
      </c>
      <c r="M7" s="37" t="s">
        <v>101</v>
      </c>
      <c r="N7" s="38" t="s">
        <v>102</v>
      </c>
      <c r="O7" s="38" t="s">
        <v>103</v>
      </c>
      <c r="P7" s="38">
        <v>70.84</v>
      </c>
      <c r="Q7" s="38">
        <v>100</v>
      </c>
      <c r="R7" s="38">
        <v>3850</v>
      </c>
      <c r="S7" s="38">
        <v>1595</v>
      </c>
      <c r="T7" s="38">
        <v>90.81</v>
      </c>
      <c r="U7" s="38">
        <v>17.559999999999999</v>
      </c>
      <c r="V7" s="38">
        <v>1115</v>
      </c>
      <c r="W7" s="38">
        <v>2.2999999999999998</v>
      </c>
      <c r="X7" s="38">
        <v>484.78</v>
      </c>
      <c r="Y7" s="38">
        <v>117.35</v>
      </c>
      <c r="Z7" s="38">
        <v>119.91</v>
      </c>
      <c r="AA7" s="38">
        <v>142.9</v>
      </c>
      <c r="AB7" s="38">
        <v>112.76</v>
      </c>
      <c r="AC7" s="38">
        <v>141.15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1138.8</v>
      </c>
      <c r="BG7" s="38">
        <v>59.98</v>
      </c>
      <c r="BH7" s="38">
        <v>0</v>
      </c>
      <c r="BI7" s="38">
        <v>0</v>
      </c>
      <c r="BJ7" s="38">
        <v>0</v>
      </c>
      <c r="BK7" s="38">
        <v>392.19</v>
      </c>
      <c r="BL7" s="38">
        <v>248.44</v>
      </c>
      <c r="BM7" s="38">
        <v>244.85</v>
      </c>
      <c r="BN7" s="38">
        <v>296.89</v>
      </c>
      <c r="BO7" s="38">
        <v>270.57</v>
      </c>
      <c r="BP7" s="38">
        <v>307.23</v>
      </c>
      <c r="BQ7" s="38">
        <v>52.19</v>
      </c>
      <c r="BR7" s="38">
        <v>51.67</v>
      </c>
      <c r="BS7" s="38">
        <v>51.29</v>
      </c>
      <c r="BT7" s="38">
        <v>46.34</v>
      </c>
      <c r="BU7" s="38">
        <v>45.48</v>
      </c>
      <c r="BV7" s="38">
        <v>57.03</v>
      </c>
      <c r="BW7" s="38">
        <v>66.73</v>
      </c>
      <c r="BX7" s="38">
        <v>64.78</v>
      </c>
      <c r="BY7" s="38">
        <v>63.06</v>
      </c>
      <c r="BZ7" s="38">
        <v>62.5</v>
      </c>
      <c r="CA7" s="38">
        <v>59.98</v>
      </c>
      <c r="CB7" s="38">
        <v>364.67</v>
      </c>
      <c r="CC7" s="38">
        <v>370.73</v>
      </c>
      <c r="CD7" s="38">
        <v>366.49</v>
      </c>
      <c r="CE7" s="38">
        <v>417.91</v>
      </c>
      <c r="CF7" s="38">
        <v>433.2</v>
      </c>
      <c r="CG7" s="38">
        <v>283.73</v>
      </c>
      <c r="CH7" s="38">
        <v>241.29</v>
      </c>
      <c r="CI7" s="38">
        <v>250.21</v>
      </c>
      <c r="CJ7" s="38">
        <v>264.77</v>
      </c>
      <c r="CK7" s="38">
        <v>269.33</v>
      </c>
      <c r="CL7" s="38">
        <v>272.98</v>
      </c>
      <c r="CM7" s="38">
        <v>33.950000000000003</v>
      </c>
      <c r="CN7" s="38">
        <v>34.090000000000003</v>
      </c>
      <c r="CO7" s="38">
        <v>33.33</v>
      </c>
      <c r="CP7" s="38">
        <v>32.26</v>
      </c>
      <c r="CQ7" s="38">
        <v>34.090000000000003</v>
      </c>
      <c r="CR7" s="38">
        <v>58.25</v>
      </c>
      <c r="CS7" s="38">
        <v>61.94</v>
      </c>
      <c r="CT7" s="38">
        <v>61.79</v>
      </c>
      <c r="CU7" s="38">
        <v>59.94</v>
      </c>
      <c r="CV7" s="38">
        <v>59.64</v>
      </c>
      <c r="CW7" s="38">
        <v>58.71</v>
      </c>
      <c r="CX7" s="38">
        <v>66.12</v>
      </c>
      <c r="CY7" s="38">
        <v>66.099999999999994</v>
      </c>
      <c r="CZ7" s="38">
        <v>66.06</v>
      </c>
      <c r="DA7" s="38">
        <v>61.61</v>
      </c>
      <c r="DB7" s="38">
        <v>68.430000000000007</v>
      </c>
      <c r="DC7" s="38">
        <v>68.150000000000006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102</v>
      </c>
      <c r="EF7" s="38" t="s">
        <v>102</v>
      </c>
      <c r="EG7" s="38" t="s">
        <v>102</v>
      </c>
      <c r="EH7" s="38" t="s">
        <v>102</v>
      </c>
      <c r="EI7" s="38" t="s">
        <v>102</v>
      </c>
      <c r="EJ7" s="38" t="s">
        <v>102</v>
      </c>
      <c r="EK7" s="38" t="s">
        <v>102</v>
      </c>
      <c r="EL7" s="38" t="s">
        <v>102</v>
      </c>
      <c r="EM7" s="38" t="s">
        <v>102</v>
      </c>
      <c r="EN7" s="38" t="s">
        <v>102</v>
      </c>
      <c r="EO7" s="38" t="s">
        <v>102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