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A02_角田伊織\00報告\公営企業に係る経営比較分析表（令和元年度決算）の分析等について\00提出物\"/>
    </mc:Choice>
  </mc:AlternateContent>
  <xr:revisionPtr revIDLastSave="0" documentId="13_ncr:1_{859AEC92-BAF6-41EB-A0FE-581F8FAC5D39}" xr6:coauthVersionLast="45" xr6:coauthVersionMax="45" xr10:uidLastSave="{00000000-0000-0000-0000-000000000000}"/>
  <workbookProtection workbookAlgorithmName="SHA-512" workbookHashValue="Fl3Lcf+zt/Q4mzxlMrKr0Mf6DkN/H2yt0Z3ub/85EYO0g1032bgqib4CHqTHnPgrgGM81gG0Lgg8n8YEpxzysA==" workbookSaltValue="CSuLXSMGHcWS/cPntXcNzw==" workbookSpinCount="100000" lockStructure="1"/>
  <bookViews>
    <workbookView xWindow="19305" yWindow="270" windowWidth="19185" windowHeight="1608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<sst xmlns="http://schemas.openxmlformats.org/spreadsheetml/2006/main" count="233" uniqueCount="118">
  <si>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</si>
  <si>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</si>
  <si>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</si>
  <si>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</si>
  <si>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</si>
  <si>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</si>
  <si>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</si>
  <si>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</si>
  <si>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</si>
  <si>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</si>
  <si>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</si>
  <si>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</si>
  <si>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</si>
  <si>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</si>
  <si>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</si>
  <si>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</si>
  <si>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</si>
  <si>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</si>
  <si>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</si>
  <si>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</si>
  <si>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</si>
  <si>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</si>
  <si>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</si>
  <si>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</si>
  <si>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</si>
  <si>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</si>
  <si>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</si>
  <si>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</si>
  <si>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</si>
  <si>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</si>
  <si>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</si>
  <si>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</si>
  <si>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</si>
  <si>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</si>
  <si>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</si>
  <si>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</si>
  <si>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</si>
  <si>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</si>
  <si>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</si>
  <si>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</si>
  <si>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</si>
  <si>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</si>
  <si>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</si>
  <si>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</si>
  <si>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</si>
  <si>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</si>
  <si>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</si>
  <si>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</si>
  <si>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</si>
  <si>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</si>
  <si>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</si>
  <si>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</si>
  <si>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</si>
  <si>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</si>
  <si>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</si>
  <si>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</si>
  <si>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</si>
  <si>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</si>
  <si>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</si>
  <si>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</si>
  <si>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</si>
  <si>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</si>
  <si>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</si>
  <si>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</si>
  <si>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</si>
  <si>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</si>
  <si>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</si>
  <si>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</si>
  <si>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</si>
  <si>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</si>
  <si>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</si>
  <si>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</si>
  <si>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</si>
  <si>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</si>
  <si>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</si>
  <si>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</si>
  <si>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</si>
  <si>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</si>
  <si>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</si>
  <si>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</si>
  <si>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</si>
  <si>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</si>
  <si>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</si>
  <si>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</si>
  <si>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</si>
  <si>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</si>
  <si>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</si>
  <si>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</si>
  <si>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</si>
  <si>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</si>
  <si>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</si>
  <si>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</si>
  <si>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</si>
  <si>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</si>
  <si>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</si>
  <si>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</si>
  <si>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</si>
  <si>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</si>
  <si>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</si>
  <si>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</si>
  <si>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</si>
  <si>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</si>
  <si>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</si>
  <si>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</si>
  <si>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</si>
  <si>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</si>
  <si>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</si>
  <si>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</si>
  <si>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</si>
  <si>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</si>
  <si>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</si>
  <si>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</si>
  <si>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</si>
  <si>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</si>
  <si>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</si>
  <si>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　近年は類似団体と比較すると低い比率となっている。
④　近年増加傾向にある。
⑤　類似団体と比較して高い数値で推移しており、使用料での収入で経営している割合が高いといえる。
⑥　近年横ばいである。
⑦　近年横ばいである。
⑧　類似団体と比較して高い数値で推移している。
　以上のことから、経営は比較的安定しているといえる。しかし、給水人口は少なく排水量も少ないため、給水原価が高い傾向にあるといえる。</t>
  </si>
  <si>
    <t>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</si>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</sst>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0" xfId="0" applyFont="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5.01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ED6-4EAA-AD30-679688C1CA7D}"/>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AED6-4EAA-AD30-679688C1CA7D}"/>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40.92</c:v>
                </c:pt>
                <c:pt idx="1">
                  <c:v>43.34</c:v>
                </c:pt>
                <c:pt idx="2">
                  <c:v>41.95</c:v>
                </c:pt>
                <c:pt idx="3">
                  <c:v>38.979999999999997</c:v>
                </c:pt>
                <c:pt idx="4">
                  <c:v>36.619999999999997</c:v>
                </c:pt>
              </c:numCache>
            </c:numRef>
          </c:val>
          <c:extLst>
            <c:ext xmlns:c16="http://schemas.microsoft.com/office/drawing/2014/chart" uri="{C3380CC4-5D6E-409C-BE32-E72D297353CC}">
              <c16:uniqueId val="{00000000-7F78-42F6-B60E-3308CDE325B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7F78-42F6-B60E-3308CDE325B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83.09</c:v>
                </c:pt>
                <c:pt idx="1">
                  <c:v>77.16</c:v>
                </c:pt>
                <c:pt idx="2">
                  <c:v>78.47</c:v>
                </c:pt>
                <c:pt idx="3">
                  <c:v>80.91</c:v>
                </c:pt>
                <c:pt idx="4">
                  <c:v>79.540000000000006</c:v>
                </c:pt>
              </c:numCache>
            </c:numRef>
          </c:val>
          <c:extLst>
            <c:ext xmlns:c16="http://schemas.microsoft.com/office/drawing/2014/chart" uri="{C3380CC4-5D6E-409C-BE32-E72D297353CC}">
              <c16:uniqueId val="{00000000-0247-4A36-8D01-93214CD9CDB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0247-4A36-8D01-93214CD9CDB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65.010000000000005</c:v>
                </c:pt>
                <c:pt idx="1">
                  <c:v>70.27</c:v>
                </c:pt>
                <c:pt idx="2">
                  <c:v>92.98</c:v>
                </c:pt>
                <c:pt idx="3">
                  <c:v>68.7</c:v>
                </c:pt>
                <c:pt idx="4">
                  <c:v>64.900000000000006</c:v>
                </c:pt>
              </c:numCache>
            </c:numRef>
          </c:val>
          <c:extLst>
            <c:ext xmlns:c16="http://schemas.microsoft.com/office/drawing/2014/chart" uri="{C3380CC4-5D6E-409C-BE32-E72D297353CC}">
              <c16:uniqueId val="{00000000-4911-4441-B13E-E1ED912653D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4911-4441-B13E-E1ED912653D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18-41B3-B86E-C9D0BFD65A0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18-41B3-B86E-C9D0BFD65A0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33-4D7F-99C9-BB5BF332BF8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33-4D7F-99C9-BB5BF332BF8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56-4C79-8F0F-9C2AFD3E7E4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56-4C79-8F0F-9C2AFD3E7E4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3B-4C8C-B5BC-A0103CDE688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3B-4C8C-B5BC-A0103CDE688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1473.07</c:v>
                </c:pt>
                <c:pt idx="1">
                  <c:v>1627.74</c:v>
                </c:pt>
                <c:pt idx="2">
                  <c:v>1824.44</c:v>
                </c:pt>
                <c:pt idx="3">
                  <c:v>1758.64</c:v>
                </c:pt>
                <c:pt idx="4">
                  <c:v>2169.16</c:v>
                </c:pt>
              </c:numCache>
            </c:numRef>
          </c:val>
          <c:extLst>
            <c:ext xmlns:c16="http://schemas.microsoft.com/office/drawing/2014/chart" uri="{C3380CC4-5D6E-409C-BE32-E72D297353CC}">
              <c16:uniqueId val="{00000000-A6E4-4448-BD62-490FA1EA0243}"/>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A6E4-4448-BD62-490FA1EA0243}"/>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48.29</c:v>
                </c:pt>
                <c:pt idx="1">
                  <c:v>48.11</c:v>
                </c:pt>
                <c:pt idx="2">
                  <c:v>45.01</c:v>
                </c:pt>
                <c:pt idx="3">
                  <c:v>46.46</c:v>
                </c:pt>
                <c:pt idx="4">
                  <c:v>38.65</c:v>
                </c:pt>
              </c:numCache>
            </c:numRef>
          </c:val>
          <c:extLst>
            <c:ext xmlns:c16="http://schemas.microsoft.com/office/drawing/2014/chart" uri="{C3380CC4-5D6E-409C-BE32-E72D297353CC}">
              <c16:uniqueId val="{00000000-3A10-4A5C-8952-215F0C0262CD}"/>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3A10-4A5C-8952-215F0C0262CD}"/>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474.47</c:v>
                </c:pt>
                <c:pt idx="1">
                  <c:v>480.91</c:v>
                </c:pt>
                <c:pt idx="2">
                  <c:v>506.27</c:v>
                </c:pt>
                <c:pt idx="3">
                  <c:v>504.91</c:v>
                </c:pt>
                <c:pt idx="4">
                  <c:v>621.44000000000005</c:v>
                </c:pt>
              </c:numCache>
            </c:numRef>
          </c:val>
          <c:extLst>
            <c:ext xmlns:c16="http://schemas.microsoft.com/office/drawing/2014/chart" uri="{C3380CC4-5D6E-409C-BE32-E72D297353CC}">
              <c16:uniqueId val="{00000000-7A3E-4F4C-B664-DE6F25C5234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7A3E-4F4C-B664-DE6F25C5234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三島町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1595</v>
      </c>
      <c r="AM8" s="51"/>
      <c r="AN8" s="51"/>
      <c r="AO8" s="51"/>
      <c r="AP8" s="51"/>
      <c r="AQ8" s="51"/>
      <c r="AR8" s="51"/>
      <c r="AS8" s="51"/>
      <c r="AT8" s="47">
        <f>データ!$S$6</f>
        <v>90.81</v>
      </c>
      <c r="AU8" s="47"/>
      <c r="AV8" s="47"/>
      <c r="AW8" s="47"/>
      <c r="AX8" s="47"/>
      <c r="AY8" s="47"/>
      <c r="AZ8" s="47"/>
      <c r="BA8" s="47"/>
      <c r="BB8" s="47">
        <f>データ!$T$6</f>
        <v>17.559999999999999</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95.87</v>
      </c>
      <c r="Q10" s="47"/>
      <c r="R10" s="47"/>
      <c r="S10" s="47"/>
      <c r="T10" s="47"/>
      <c r="U10" s="47"/>
      <c r="V10" s="47"/>
      <c r="W10" s="51">
        <f>データ!$Q$6</f>
        <v>3891</v>
      </c>
      <c r="X10" s="51"/>
      <c r="Y10" s="51"/>
      <c r="Z10" s="51"/>
      <c r="AA10" s="51"/>
      <c r="AB10" s="51"/>
      <c r="AC10" s="51"/>
      <c r="AD10" s="2"/>
      <c r="AE10" s="2"/>
      <c r="AF10" s="2"/>
      <c r="AG10" s="2"/>
      <c r="AH10" s="2"/>
      <c r="AI10" s="2"/>
      <c r="AJ10" s="2"/>
      <c r="AK10" s="2"/>
      <c r="AL10" s="51">
        <f>データ!$U$6</f>
        <v>1509</v>
      </c>
      <c r="AM10" s="51"/>
      <c r="AN10" s="51"/>
      <c r="AO10" s="51"/>
      <c r="AP10" s="51"/>
      <c r="AQ10" s="51"/>
      <c r="AR10" s="51"/>
      <c r="AS10" s="51"/>
      <c r="AT10" s="47">
        <f>データ!$V$6</f>
        <v>1.05</v>
      </c>
      <c r="AU10" s="47"/>
      <c r="AV10" s="47"/>
      <c r="AW10" s="47"/>
      <c r="AX10" s="47"/>
      <c r="AY10" s="47"/>
      <c r="AZ10" s="47"/>
      <c r="BA10" s="47"/>
      <c r="BB10" s="47">
        <f>データ!$W$6</f>
        <v>1437.14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76"/>
      <c r="BN16" s="76"/>
      <c r="BO16" s="76"/>
      <c r="BP16" s="76"/>
      <c r="BQ16" s="76"/>
      <c r="BR16" s="76"/>
      <c r="BS16" s="76"/>
      <c r="BT16" s="76"/>
      <c r="BU16" s="76"/>
      <c r="BV16" s="76"/>
      <c r="BW16" s="76"/>
      <c r="BX16" s="76"/>
      <c r="BY16" s="76"/>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76"/>
      <c r="BN17" s="76"/>
      <c r="BO17" s="76"/>
      <c r="BP17" s="76"/>
      <c r="BQ17" s="76"/>
      <c r="BR17" s="76"/>
      <c r="BS17" s="76"/>
      <c r="BT17" s="76"/>
      <c r="BU17" s="76"/>
      <c r="BV17" s="76"/>
      <c r="BW17" s="76"/>
      <c r="BX17" s="76"/>
      <c r="BY17" s="76"/>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76"/>
      <c r="BN18" s="76"/>
      <c r="BO18" s="76"/>
      <c r="BP18" s="76"/>
      <c r="BQ18" s="76"/>
      <c r="BR18" s="76"/>
      <c r="BS18" s="76"/>
      <c r="BT18" s="76"/>
      <c r="BU18" s="76"/>
      <c r="BV18" s="76"/>
      <c r="BW18" s="76"/>
      <c r="BX18" s="76"/>
      <c r="BY18" s="76"/>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76"/>
      <c r="BN19" s="76"/>
      <c r="BO19" s="76"/>
      <c r="BP19" s="76"/>
      <c r="BQ19" s="76"/>
      <c r="BR19" s="76"/>
      <c r="BS19" s="76"/>
      <c r="BT19" s="76"/>
      <c r="BU19" s="76"/>
      <c r="BV19" s="76"/>
      <c r="BW19" s="76"/>
      <c r="BX19" s="76"/>
      <c r="BY19" s="76"/>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76"/>
      <c r="BN20" s="76"/>
      <c r="BO20" s="76"/>
      <c r="BP20" s="76"/>
      <c r="BQ20" s="76"/>
      <c r="BR20" s="76"/>
      <c r="BS20" s="76"/>
      <c r="BT20" s="76"/>
      <c r="BU20" s="76"/>
      <c r="BV20" s="76"/>
      <c r="BW20" s="76"/>
      <c r="BX20" s="76"/>
      <c r="BY20" s="76"/>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76"/>
      <c r="BN21" s="76"/>
      <c r="BO21" s="76"/>
      <c r="BP21" s="76"/>
      <c r="BQ21" s="76"/>
      <c r="BR21" s="76"/>
      <c r="BS21" s="76"/>
      <c r="BT21" s="76"/>
      <c r="BU21" s="76"/>
      <c r="BV21" s="76"/>
      <c r="BW21" s="76"/>
      <c r="BX21" s="76"/>
      <c r="BY21" s="76"/>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76"/>
      <c r="BN22" s="76"/>
      <c r="BO22" s="76"/>
      <c r="BP22" s="76"/>
      <c r="BQ22" s="76"/>
      <c r="BR22" s="76"/>
      <c r="BS22" s="76"/>
      <c r="BT22" s="76"/>
      <c r="BU22" s="76"/>
      <c r="BV22" s="76"/>
      <c r="BW22" s="76"/>
      <c r="BX22" s="76"/>
      <c r="BY22" s="76"/>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76"/>
      <c r="BN23" s="76"/>
      <c r="BO23" s="76"/>
      <c r="BP23" s="76"/>
      <c r="BQ23" s="76"/>
      <c r="BR23" s="76"/>
      <c r="BS23" s="76"/>
      <c r="BT23" s="76"/>
      <c r="BU23" s="76"/>
      <c r="BV23" s="76"/>
      <c r="BW23" s="76"/>
      <c r="BX23" s="76"/>
      <c r="BY23" s="76"/>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76"/>
      <c r="BN24" s="76"/>
      <c r="BO24" s="76"/>
      <c r="BP24" s="76"/>
      <c r="BQ24" s="76"/>
      <c r="BR24" s="76"/>
      <c r="BS24" s="76"/>
      <c r="BT24" s="76"/>
      <c r="BU24" s="76"/>
      <c r="BV24" s="76"/>
      <c r="BW24" s="76"/>
      <c r="BX24" s="76"/>
      <c r="BY24" s="76"/>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76"/>
      <c r="BN25" s="76"/>
      <c r="BO25" s="76"/>
      <c r="BP25" s="76"/>
      <c r="BQ25" s="76"/>
      <c r="BR25" s="76"/>
      <c r="BS25" s="76"/>
      <c r="BT25" s="76"/>
      <c r="BU25" s="76"/>
      <c r="BV25" s="76"/>
      <c r="BW25" s="76"/>
      <c r="BX25" s="76"/>
      <c r="BY25" s="76"/>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76"/>
      <c r="BN26" s="76"/>
      <c r="BO26" s="76"/>
      <c r="BP26" s="76"/>
      <c r="BQ26" s="76"/>
      <c r="BR26" s="76"/>
      <c r="BS26" s="76"/>
      <c r="BT26" s="76"/>
      <c r="BU26" s="76"/>
      <c r="BV26" s="76"/>
      <c r="BW26" s="76"/>
      <c r="BX26" s="76"/>
      <c r="BY26" s="76"/>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76"/>
      <c r="BN27" s="76"/>
      <c r="BO27" s="76"/>
      <c r="BP27" s="76"/>
      <c r="BQ27" s="76"/>
      <c r="BR27" s="76"/>
      <c r="BS27" s="76"/>
      <c r="BT27" s="76"/>
      <c r="BU27" s="76"/>
      <c r="BV27" s="76"/>
      <c r="BW27" s="76"/>
      <c r="BX27" s="76"/>
      <c r="BY27" s="76"/>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76"/>
      <c r="BN28" s="76"/>
      <c r="BO28" s="76"/>
      <c r="BP28" s="76"/>
      <c r="BQ28" s="76"/>
      <c r="BR28" s="76"/>
      <c r="BS28" s="76"/>
      <c r="BT28" s="76"/>
      <c r="BU28" s="76"/>
      <c r="BV28" s="76"/>
      <c r="BW28" s="76"/>
      <c r="BX28" s="76"/>
      <c r="BY28" s="76"/>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76"/>
      <c r="BN29" s="76"/>
      <c r="BO29" s="76"/>
      <c r="BP29" s="76"/>
      <c r="BQ29" s="76"/>
      <c r="BR29" s="76"/>
      <c r="BS29" s="76"/>
      <c r="BT29" s="76"/>
      <c r="BU29" s="76"/>
      <c r="BV29" s="76"/>
      <c r="BW29" s="76"/>
      <c r="BX29" s="76"/>
      <c r="BY29" s="76"/>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76"/>
      <c r="BN30" s="76"/>
      <c r="BO30" s="76"/>
      <c r="BP30" s="76"/>
      <c r="BQ30" s="76"/>
      <c r="BR30" s="76"/>
      <c r="BS30" s="76"/>
      <c r="BT30" s="76"/>
      <c r="BU30" s="76"/>
      <c r="BV30" s="76"/>
      <c r="BW30" s="76"/>
      <c r="BX30" s="76"/>
      <c r="BY30" s="76"/>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76"/>
      <c r="BN31" s="76"/>
      <c r="BO31" s="76"/>
      <c r="BP31" s="76"/>
      <c r="BQ31" s="76"/>
      <c r="BR31" s="76"/>
      <c r="BS31" s="76"/>
      <c r="BT31" s="76"/>
      <c r="BU31" s="76"/>
      <c r="BV31" s="76"/>
      <c r="BW31" s="76"/>
      <c r="BX31" s="76"/>
      <c r="BY31" s="76"/>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76"/>
      <c r="BN32" s="76"/>
      <c r="BO32" s="76"/>
      <c r="BP32" s="76"/>
      <c r="BQ32" s="76"/>
      <c r="BR32" s="76"/>
      <c r="BS32" s="76"/>
      <c r="BT32" s="76"/>
      <c r="BU32" s="76"/>
      <c r="BV32" s="76"/>
      <c r="BW32" s="76"/>
      <c r="BX32" s="76"/>
      <c r="BY32" s="76"/>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76"/>
      <c r="BN33" s="76"/>
      <c r="BO33" s="76"/>
      <c r="BP33" s="76"/>
      <c r="BQ33" s="76"/>
      <c r="BR33" s="76"/>
      <c r="BS33" s="76"/>
      <c r="BT33" s="76"/>
      <c r="BU33" s="76"/>
      <c r="BV33" s="76"/>
      <c r="BW33" s="76"/>
      <c r="BX33" s="76"/>
      <c r="BY33" s="76"/>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76"/>
      <c r="BN34" s="76"/>
      <c r="BO34" s="76"/>
      <c r="BP34" s="76"/>
      <c r="BQ34" s="76"/>
      <c r="BR34" s="76"/>
      <c r="BS34" s="76"/>
      <c r="BT34" s="76"/>
      <c r="BU34" s="76"/>
      <c r="BV34" s="76"/>
      <c r="BW34" s="76"/>
      <c r="BX34" s="76"/>
      <c r="BY34" s="76"/>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76"/>
      <c r="BN35" s="76"/>
      <c r="BO35" s="76"/>
      <c r="BP35" s="76"/>
      <c r="BQ35" s="76"/>
      <c r="BR35" s="76"/>
      <c r="BS35" s="76"/>
      <c r="BT35" s="76"/>
      <c r="BU35" s="76"/>
      <c r="BV35" s="76"/>
      <c r="BW35" s="76"/>
      <c r="BX35" s="76"/>
      <c r="BY35" s="76"/>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76"/>
      <c r="BN36" s="76"/>
      <c r="BO36" s="76"/>
      <c r="BP36" s="76"/>
      <c r="BQ36" s="76"/>
      <c r="BR36" s="76"/>
      <c r="BS36" s="76"/>
      <c r="BT36" s="76"/>
      <c r="BU36" s="76"/>
      <c r="BV36" s="76"/>
      <c r="BW36" s="76"/>
      <c r="BX36" s="76"/>
      <c r="BY36" s="76"/>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76"/>
      <c r="BN37" s="76"/>
      <c r="BO37" s="76"/>
      <c r="BP37" s="76"/>
      <c r="BQ37" s="76"/>
      <c r="BR37" s="76"/>
      <c r="BS37" s="76"/>
      <c r="BT37" s="76"/>
      <c r="BU37" s="76"/>
      <c r="BV37" s="76"/>
      <c r="BW37" s="76"/>
      <c r="BX37" s="76"/>
      <c r="BY37" s="76"/>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76"/>
      <c r="BN38" s="76"/>
      <c r="BO38" s="76"/>
      <c r="BP38" s="76"/>
      <c r="BQ38" s="76"/>
      <c r="BR38" s="76"/>
      <c r="BS38" s="76"/>
      <c r="BT38" s="76"/>
      <c r="BU38" s="76"/>
      <c r="BV38" s="76"/>
      <c r="BW38" s="76"/>
      <c r="BX38" s="76"/>
      <c r="BY38" s="76"/>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76"/>
      <c r="BN39" s="76"/>
      <c r="BO39" s="76"/>
      <c r="BP39" s="76"/>
      <c r="BQ39" s="76"/>
      <c r="BR39" s="76"/>
      <c r="BS39" s="76"/>
      <c r="BT39" s="76"/>
      <c r="BU39" s="76"/>
      <c r="BV39" s="76"/>
      <c r="BW39" s="76"/>
      <c r="BX39" s="76"/>
      <c r="BY39" s="76"/>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76"/>
      <c r="BN40" s="76"/>
      <c r="BO40" s="76"/>
      <c r="BP40" s="76"/>
      <c r="BQ40" s="76"/>
      <c r="BR40" s="76"/>
      <c r="BS40" s="76"/>
      <c r="BT40" s="76"/>
      <c r="BU40" s="76"/>
      <c r="BV40" s="76"/>
      <c r="BW40" s="76"/>
      <c r="BX40" s="76"/>
      <c r="BY40" s="76"/>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76"/>
      <c r="BN41" s="76"/>
      <c r="BO41" s="76"/>
      <c r="BP41" s="76"/>
      <c r="BQ41" s="76"/>
      <c r="BR41" s="76"/>
      <c r="BS41" s="76"/>
      <c r="BT41" s="76"/>
      <c r="BU41" s="76"/>
      <c r="BV41" s="76"/>
      <c r="BW41" s="76"/>
      <c r="BX41" s="76"/>
      <c r="BY41" s="76"/>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76"/>
      <c r="BN42" s="76"/>
      <c r="BO42" s="76"/>
      <c r="BP42" s="76"/>
      <c r="BQ42" s="76"/>
      <c r="BR42" s="76"/>
      <c r="BS42" s="76"/>
      <c r="BT42" s="76"/>
      <c r="BU42" s="76"/>
      <c r="BV42" s="76"/>
      <c r="BW42" s="76"/>
      <c r="BX42" s="76"/>
      <c r="BY42" s="76"/>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76"/>
      <c r="BN43" s="76"/>
      <c r="BO43" s="76"/>
      <c r="BP43" s="76"/>
      <c r="BQ43" s="76"/>
      <c r="BR43" s="76"/>
      <c r="BS43" s="76"/>
      <c r="BT43" s="76"/>
      <c r="BU43" s="76"/>
      <c r="BV43" s="76"/>
      <c r="BW43" s="76"/>
      <c r="BX43" s="76"/>
      <c r="BY43" s="76"/>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42</v>
      </c>
      <c r="O85" s="27" t="str">
        <f>データ!EN6</f>
        <v>【0.56】</v>
      </c>
    </row>
  </sheetData>
  <sheetProtection algorithmName="SHA-512" hashValue="cM9tPwWay7e1WBnsRXdaE7TMgPMsBB/uNEFz1cFjdHHSkVAtOLcCEDzESDLMkSJdK9bWp84AUn62UJkAbrdjLg==" saltValue="zC9iC9VUQlXpo+v66h3z3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55</v>
      </c>
      <c r="B4" s="31"/>
      <c r="C4" s="31"/>
      <c r="D4" s="31"/>
      <c r="E4" s="31"/>
      <c r="F4" s="31"/>
      <c r="G4" s="31"/>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74446</v>
      </c>
      <c r="D6" s="34">
        <f t="shared" si="3"/>
        <v>47</v>
      </c>
      <c r="E6" s="34">
        <f t="shared" si="3"/>
        <v>1</v>
      </c>
      <c r="F6" s="34">
        <f t="shared" si="3"/>
        <v>0</v>
      </c>
      <c r="G6" s="34">
        <f t="shared" si="3"/>
        <v>0</v>
      </c>
      <c r="H6" s="34" t="str">
        <f t="shared" si="3"/>
        <v>福島県　三島町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95.87</v>
      </c>
      <c r="Q6" s="35">
        <f t="shared" si="3"/>
        <v>3891</v>
      </c>
      <c r="R6" s="35">
        <f t="shared" si="3"/>
        <v>1595</v>
      </c>
      <c r="S6" s="35">
        <f t="shared" si="3"/>
        <v>90.81</v>
      </c>
      <c r="T6" s="35">
        <f t="shared" si="3"/>
        <v>17.559999999999999</v>
      </c>
      <c r="U6" s="35">
        <f t="shared" si="3"/>
        <v>1509</v>
      </c>
      <c r="V6" s="35">
        <f t="shared" si="3"/>
        <v>1.05</v>
      </c>
      <c r="W6" s="35">
        <f t="shared" si="3"/>
        <v>1437.14</v>
      </c>
      <c r="X6" s="36">
        <f>IF(X7="",NA(),X7)</f>
        <v>65.010000000000005</v>
      </c>
      <c r="Y6" s="36">
        <f t="shared" ref="Y6:AG6" si="4">IF(Y7="",NA(),Y7)</f>
        <v>70.27</v>
      </c>
      <c r="Z6" s="36">
        <f t="shared" si="4"/>
        <v>92.98</v>
      </c>
      <c r="AA6" s="36">
        <f t="shared" si="4"/>
        <v>68.7</v>
      </c>
      <c r="AB6" s="36">
        <f t="shared" si="4"/>
        <v>64.900000000000006</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1473.07</v>
      </c>
      <c r="BF6" s="36">
        <f t="shared" ref="BF6:BN6" si="7">IF(BF7="",NA(),BF7)</f>
        <v>1627.74</v>
      </c>
      <c r="BG6" s="36">
        <f t="shared" si="7"/>
        <v>1824.44</v>
      </c>
      <c r="BH6" s="36">
        <f t="shared" si="7"/>
        <v>1758.64</v>
      </c>
      <c r="BI6" s="36">
        <f t="shared" si="7"/>
        <v>2169.16</v>
      </c>
      <c r="BJ6" s="36">
        <f t="shared" si="7"/>
        <v>1510.14</v>
      </c>
      <c r="BK6" s="36">
        <f t="shared" si="7"/>
        <v>1595.62</v>
      </c>
      <c r="BL6" s="36">
        <f t="shared" si="7"/>
        <v>1302.33</v>
      </c>
      <c r="BM6" s="36">
        <f t="shared" si="7"/>
        <v>1274.21</v>
      </c>
      <c r="BN6" s="36">
        <f t="shared" si="7"/>
        <v>1183.92</v>
      </c>
      <c r="BO6" s="35" t="str">
        <f>IF(BO7="","",IF(BO7="-","【-】","【"&amp;SUBSTITUTE(TEXT(BO7,"#,##0.00"),"-","△")&amp;"】"))</f>
        <v>【1,084.05】</v>
      </c>
      <c r="BP6" s="36">
        <f>IF(BP7="",NA(),BP7)</f>
        <v>48.29</v>
      </c>
      <c r="BQ6" s="36">
        <f t="shared" ref="BQ6:BY6" si="8">IF(BQ7="",NA(),BQ7)</f>
        <v>48.11</v>
      </c>
      <c r="BR6" s="36">
        <f t="shared" si="8"/>
        <v>45.01</v>
      </c>
      <c r="BS6" s="36">
        <f t="shared" si="8"/>
        <v>46.46</v>
      </c>
      <c r="BT6" s="36">
        <f t="shared" si="8"/>
        <v>38.65</v>
      </c>
      <c r="BU6" s="36">
        <f t="shared" si="8"/>
        <v>22.67</v>
      </c>
      <c r="BV6" s="36">
        <f t="shared" si="8"/>
        <v>37.92</v>
      </c>
      <c r="BW6" s="36">
        <f t="shared" si="8"/>
        <v>40.89</v>
      </c>
      <c r="BX6" s="36">
        <f t="shared" si="8"/>
        <v>41.25</v>
      </c>
      <c r="BY6" s="36">
        <f t="shared" si="8"/>
        <v>42.5</v>
      </c>
      <c r="BZ6" s="35" t="str">
        <f>IF(BZ7="","",IF(BZ7="-","【-】","【"&amp;SUBSTITUTE(TEXT(BZ7,"#,##0.00"),"-","△")&amp;"】"))</f>
        <v>【53.46】</v>
      </c>
      <c r="CA6" s="36">
        <f>IF(CA7="",NA(),CA7)</f>
        <v>474.47</v>
      </c>
      <c r="CB6" s="36">
        <f t="shared" ref="CB6:CJ6" si="9">IF(CB7="",NA(),CB7)</f>
        <v>480.91</v>
      </c>
      <c r="CC6" s="36">
        <f t="shared" si="9"/>
        <v>506.27</v>
      </c>
      <c r="CD6" s="36">
        <f t="shared" si="9"/>
        <v>504.91</v>
      </c>
      <c r="CE6" s="36">
        <f t="shared" si="9"/>
        <v>621.44000000000005</v>
      </c>
      <c r="CF6" s="36">
        <f t="shared" si="9"/>
        <v>789.62</v>
      </c>
      <c r="CG6" s="36">
        <f t="shared" si="9"/>
        <v>423.18</v>
      </c>
      <c r="CH6" s="36">
        <f t="shared" si="9"/>
        <v>383.2</v>
      </c>
      <c r="CI6" s="36">
        <f t="shared" si="9"/>
        <v>383.25</v>
      </c>
      <c r="CJ6" s="36">
        <f t="shared" si="9"/>
        <v>377.72</v>
      </c>
      <c r="CK6" s="35" t="str">
        <f>IF(CK7="","",IF(CK7="-","【-】","【"&amp;SUBSTITUTE(TEXT(CK7,"#,##0.00"),"-","△")&amp;"】"))</f>
        <v>【300.47】</v>
      </c>
      <c r="CL6" s="36">
        <f>IF(CL7="",NA(),CL7)</f>
        <v>40.92</v>
      </c>
      <c r="CM6" s="36">
        <f t="shared" ref="CM6:CU6" si="10">IF(CM7="",NA(),CM7)</f>
        <v>43.34</v>
      </c>
      <c r="CN6" s="36">
        <f t="shared" si="10"/>
        <v>41.95</v>
      </c>
      <c r="CO6" s="36">
        <f t="shared" si="10"/>
        <v>38.979999999999997</v>
      </c>
      <c r="CP6" s="36">
        <f t="shared" si="10"/>
        <v>36.619999999999997</v>
      </c>
      <c r="CQ6" s="36">
        <f t="shared" si="10"/>
        <v>48.7</v>
      </c>
      <c r="CR6" s="36">
        <f t="shared" si="10"/>
        <v>46.9</v>
      </c>
      <c r="CS6" s="36">
        <f t="shared" si="10"/>
        <v>47.95</v>
      </c>
      <c r="CT6" s="36">
        <f t="shared" si="10"/>
        <v>48.26</v>
      </c>
      <c r="CU6" s="36">
        <f t="shared" si="10"/>
        <v>48.01</v>
      </c>
      <c r="CV6" s="35" t="str">
        <f>IF(CV7="","",IF(CV7="-","【-】","【"&amp;SUBSTITUTE(TEXT(CV7,"#,##0.00"),"-","△")&amp;"】"))</f>
        <v>【54.90】</v>
      </c>
      <c r="CW6" s="36">
        <f>IF(CW7="",NA(),CW7)</f>
        <v>83.09</v>
      </c>
      <c r="CX6" s="36">
        <f t="shared" ref="CX6:DF6" si="11">IF(CX7="",NA(),CX7)</f>
        <v>77.16</v>
      </c>
      <c r="CY6" s="36">
        <f t="shared" si="11"/>
        <v>78.47</v>
      </c>
      <c r="CZ6" s="36">
        <f t="shared" si="11"/>
        <v>80.91</v>
      </c>
      <c r="DA6" s="36">
        <f t="shared" si="11"/>
        <v>79.540000000000006</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5.01</v>
      </c>
      <c r="EF6" s="35">
        <f t="shared" si="14"/>
        <v>0</v>
      </c>
      <c r="EG6" s="35">
        <f t="shared" si="14"/>
        <v>0</v>
      </c>
      <c r="EH6" s="35">
        <f t="shared" si="14"/>
        <v>0</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74446</v>
      </c>
      <c r="D7" s="38">
        <v>47</v>
      </c>
      <c r="E7" s="38">
        <v>1</v>
      </c>
      <c r="F7" s="38">
        <v>0</v>
      </c>
      <c r="G7" s="38">
        <v>0</v>
      </c>
      <c r="H7" s="38" t="s">
        <v>96</v>
      </c>
      <c r="I7" s="38" t="s">
        <v>97</v>
      </c>
      <c r="J7" s="38" t="s">
        <v>98</v>
      </c>
      <c r="K7" s="38" t="s">
        <v>99</v>
      </c>
      <c r="L7" s="38" t="s">
        <v>100</v>
      </c>
      <c r="M7" s="38" t="s">
        <v>101</v>
      </c>
      <c r="N7" s="39" t="s">
        <v>102</v>
      </c>
      <c r="O7" s="39" t="s">
        <v>103</v>
      </c>
      <c r="P7" s="39">
        <v>95.87</v>
      </c>
      <c r="Q7" s="39">
        <v>3891</v>
      </c>
      <c r="R7" s="39">
        <v>1595</v>
      </c>
      <c r="S7" s="39">
        <v>90.81</v>
      </c>
      <c r="T7" s="39">
        <v>17.559999999999999</v>
      </c>
      <c r="U7" s="39">
        <v>1509</v>
      </c>
      <c r="V7" s="39">
        <v>1.05</v>
      </c>
      <c r="W7" s="39">
        <v>1437.14</v>
      </c>
      <c r="X7" s="39">
        <v>65.010000000000005</v>
      </c>
      <c r="Y7" s="39">
        <v>70.27</v>
      </c>
      <c r="Z7" s="39">
        <v>92.98</v>
      </c>
      <c r="AA7" s="39">
        <v>68.7</v>
      </c>
      <c r="AB7" s="39">
        <v>64.900000000000006</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1473.07</v>
      </c>
      <c r="BF7" s="39">
        <v>1627.74</v>
      </c>
      <c r="BG7" s="39">
        <v>1824.44</v>
      </c>
      <c r="BH7" s="39">
        <v>1758.64</v>
      </c>
      <c r="BI7" s="39">
        <v>2169.16</v>
      </c>
      <c r="BJ7" s="39">
        <v>1510.14</v>
      </c>
      <c r="BK7" s="39">
        <v>1595.62</v>
      </c>
      <c r="BL7" s="39">
        <v>1302.33</v>
      </c>
      <c r="BM7" s="39">
        <v>1274.21</v>
      </c>
      <c r="BN7" s="39">
        <v>1183.92</v>
      </c>
      <c r="BO7" s="39">
        <v>1084.05</v>
      </c>
      <c r="BP7" s="39">
        <v>48.29</v>
      </c>
      <c r="BQ7" s="39">
        <v>48.11</v>
      </c>
      <c r="BR7" s="39">
        <v>45.01</v>
      </c>
      <c r="BS7" s="39">
        <v>46.46</v>
      </c>
      <c r="BT7" s="39">
        <v>38.65</v>
      </c>
      <c r="BU7" s="39">
        <v>22.67</v>
      </c>
      <c r="BV7" s="39">
        <v>37.92</v>
      </c>
      <c r="BW7" s="39">
        <v>40.89</v>
      </c>
      <c r="BX7" s="39">
        <v>41.25</v>
      </c>
      <c r="BY7" s="39">
        <v>42.5</v>
      </c>
      <c r="BZ7" s="39">
        <v>53.46</v>
      </c>
      <c r="CA7" s="39">
        <v>474.47</v>
      </c>
      <c r="CB7" s="39">
        <v>480.91</v>
      </c>
      <c r="CC7" s="39">
        <v>506.27</v>
      </c>
      <c r="CD7" s="39">
        <v>504.91</v>
      </c>
      <c r="CE7" s="39">
        <v>621.44000000000005</v>
      </c>
      <c r="CF7" s="39">
        <v>789.62</v>
      </c>
      <c r="CG7" s="39">
        <v>423.18</v>
      </c>
      <c r="CH7" s="39">
        <v>383.2</v>
      </c>
      <c r="CI7" s="39">
        <v>383.25</v>
      </c>
      <c r="CJ7" s="39">
        <v>377.72</v>
      </c>
      <c r="CK7" s="39">
        <v>300.47000000000003</v>
      </c>
      <c r="CL7" s="39">
        <v>40.92</v>
      </c>
      <c r="CM7" s="39">
        <v>43.34</v>
      </c>
      <c r="CN7" s="39">
        <v>41.95</v>
      </c>
      <c r="CO7" s="39">
        <v>38.979999999999997</v>
      </c>
      <c r="CP7" s="39">
        <v>36.619999999999997</v>
      </c>
      <c r="CQ7" s="39">
        <v>48.7</v>
      </c>
      <c r="CR7" s="39">
        <v>46.9</v>
      </c>
      <c r="CS7" s="39">
        <v>47.95</v>
      </c>
      <c r="CT7" s="39">
        <v>48.26</v>
      </c>
      <c r="CU7" s="39">
        <v>48.01</v>
      </c>
      <c r="CV7" s="39">
        <v>54.9</v>
      </c>
      <c r="CW7" s="39">
        <v>83.09</v>
      </c>
      <c r="CX7" s="39">
        <v>77.16</v>
      </c>
      <c r="CY7" s="39">
        <v>78.47</v>
      </c>
      <c r="CZ7" s="39">
        <v>80.91</v>
      </c>
      <c r="DA7" s="39">
        <v>79.540000000000006</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5.01</v>
      </c>
      <c r="EF7" s="39">
        <v>0</v>
      </c>
      <c r="EG7" s="39">
        <v>0</v>
      </c>
      <c r="EH7" s="39">
        <v>0</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