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d216\Desktop\経営分析比較表\"/>
    </mc:Choice>
  </mc:AlternateContent>
  <workbookProtection workbookAlgorithmName="SHA-512" workbookHashValue="mHDSz1vWnp1AwNnNnKtiZgO/dtJUhA8uZ3PC3SguY7tbeNVQja14rJcpRgNWZl2lUA4fpAXUzNiBgqauubJ5gQ==" workbookSaltValue="yH0UPP7WBNK1gpW9DRsOt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W10" i="4"/>
  <c r="I10" i="4"/>
  <c r="B10" i="4"/>
  <c r="BB8" i="4"/>
  <c r="AL8" i="4"/>
  <c r="AD8" i="4"/>
  <c r="P8" i="4"/>
  <c r="I8" i="4"/>
  <c r="B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<sst xmlns="http://schemas.openxmlformats.org/spreadsheetml/2006/main" count="236" uniqueCount="120">
  <si>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</si>
  <si>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</si>
  <si>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</si>
  <si>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</si>
  <si>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</si>
  <si>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</si>
  <si>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</si>
  <si>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</si>
  <si>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</si>
  <si>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</si>
  <si>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</si>
  <si>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</si>
  <si>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</si>
  <si>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</si>
  <si>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</si>
  <si>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</si>
  <si>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</si>
  <si>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</si>
  <si>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</si>
  <si>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</si>
  <si>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</si>
  <si>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</si>
  <si>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</si>
  <si>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</si>
  <si>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</si>
  <si>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</si>
  <si>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</si>
  <si>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</si>
  <si>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</si>
  <si>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</si>
  <si>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</si>
  <si>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</si>
  <si>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</si>
  <si>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</si>
  <si>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</si>
  <si>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</si>
  <si>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</si>
  <si>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</si>
  <si>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</si>
  <si>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</si>
  <si>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</si>
  <si>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</si>
  <si>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</si>
  <si>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</si>
  <si>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</si>
  <si>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</si>
  <si>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</si>
  <si>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</si>
  <si>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</si>
  <si>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</si>
  <si>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</si>
  <si>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</si>
  <si>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</si>
  <si>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</si>
  <si>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</si>
  <si>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</si>
  <si>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</si>
  <si>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</si>
  <si>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</si>
  <si>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</si>
  <si>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</si>
  <si>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</si>
  <si>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</si>
  <si>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</si>
  <si>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</si>
  <si>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</si>
  <si>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</si>
  <si>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</si>
  <si>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</si>
  <si>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</si>
  <si>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</si>
  <si>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</si>
  <si>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</si>
  <si>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</si>
  <si>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</si>
  <si>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</si>
  <si>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</si>
  <si>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</si>
  <si>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</si>
  <si>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</si>
  <si>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</si>
  <si>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</si>
  <si>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</si>
  <si>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</si>
  <si>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</si>
  <si>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</si>
  <si>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</si>
  <si>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</si>
  <si>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</si>
  <si>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</si>
  <si>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</si>
  <si>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</si>
  <si>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</si>
  <si>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</si>
  <si>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</si>
  <si>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</si>
  <si>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</si>
  <si>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柳津町</t>
  </si>
  <si>
    <t>法非適用</t>
  </si>
  <si>
    <t>下水道事業</t>
  </si>
  <si>
    <t>簡易排水</t>
  </si>
  <si>
    <t>J2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</si>
  <si>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</si>
  <si>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</si>
  <si>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</si>
  <si>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</si>
  <si>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</si>
  <si>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</si>
  <si>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</si>
  <si>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</si>
  <si>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</si>
  <si>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</si>
  <si>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</si>
  <si>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</si>
  <si>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</si>
  <si>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</si>
  <si>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</si>
  <si>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供用開始20年以上経過しているため、処理施設の計装盤等の電気機器の大規模改修を行う時期に来ているため、単年に多額の負担にならないよう計画的に修繕をするように努める。
　また、使用料に関しては加入が100％であり今後加入は見込めないため、料金改定を視野に入れ経営に努めていきたい。</t>
    <rPh sb="1" eb="3">
      <t>キョウヨウ</t>
    </rPh>
    <rPh sb="3" eb="5">
      <t>カイシ</t>
    </rPh>
    <rPh sb="7" eb="10">
      <t>ネンイジョウ</t>
    </rPh>
    <rPh sb="10" eb="12">
      <t>ケイカ</t>
    </rPh>
    <rPh sb="19" eb="21">
      <t>ショリ</t>
    </rPh>
    <rPh sb="21" eb="23">
      <t>シセツ</t>
    </rPh>
    <rPh sb="24" eb="26">
      <t>ケイソウ</t>
    </rPh>
    <rPh sb="26" eb="27">
      <t>バン</t>
    </rPh>
    <rPh sb="27" eb="28">
      <t>トウ</t>
    </rPh>
    <rPh sb="29" eb="31">
      <t>デンキ</t>
    </rPh>
    <rPh sb="31" eb="33">
      <t>キキ</t>
    </rPh>
    <rPh sb="34" eb="37">
      <t>ダイキボ</t>
    </rPh>
    <rPh sb="37" eb="39">
      <t>カイシュウ</t>
    </rPh>
    <rPh sb="40" eb="41">
      <t>オコナ</t>
    </rPh>
    <rPh sb="42" eb="44">
      <t>ジキ</t>
    </rPh>
    <rPh sb="45" eb="46">
      <t>キ</t>
    </rPh>
    <rPh sb="52" eb="53">
      <t>タン</t>
    </rPh>
    <rPh sb="53" eb="54">
      <t>ネン</t>
    </rPh>
    <rPh sb="55" eb="57">
      <t>タガク</t>
    </rPh>
    <rPh sb="58" eb="60">
      <t>フタン</t>
    </rPh>
    <rPh sb="67" eb="70">
      <t>ケイカクテキ</t>
    </rPh>
    <rPh sb="71" eb="73">
      <t>シュウゼン</t>
    </rPh>
    <rPh sb="79" eb="80">
      <t>ツト</t>
    </rPh>
    <rPh sb="88" eb="91">
      <t>シヨウリョウ</t>
    </rPh>
    <rPh sb="92" eb="93">
      <t>カン</t>
    </rPh>
    <rPh sb="96" eb="98">
      <t>カニュウ</t>
    </rPh>
    <rPh sb="106" eb="108">
      <t>コンゴ</t>
    </rPh>
    <rPh sb="108" eb="110">
      <t>カニュウ</t>
    </rPh>
    <rPh sb="111" eb="113">
      <t>ミコ</t>
    </rPh>
    <rPh sb="119" eb="121">
      <t>リョウキン</t>
    </rPh>
    <rPh sb="121" eb="123">
      <t>カイテイ</t>
    </rPh>
    <rPh sb="124" eb="126">
      <t>シヤ</t>
    </rPh>
    <rPh sb="127" eb="128">
      <t>イ</t>
    </rPh>
    <rPh sb="129" eb="131">
      <t>ケイエイ</t>
    </rPh>
    <rPh sb="132" eb="133">
      <t>ツト</t>
    </rPh>
    <phoneticPr fontId="4"/>
  </si>
  <si>
    <t>　処理場の規模が小規模であり、設備機器点数も少数ではあるが、修繕を行う場合は単年に集中しないように計画を立てて修繕を行っている。</t>
    <rPh sb="1" eb="4">
      <t>ショリジョウ</t>
    </rPh>
    <rPh sb="5" eb="7">
      <t>キボ</t>
    </rPh>
    <rPh sb="8" eb="11">
      <t>ショウキボ</t>
    </rPh>
    <rPh sb="15" eb="17">
      <t>セツビ</t>
    </rPh>
    <rPh sb="17" eb="19">
      <t>キキ</t>
    </rPh>
    <rPh sb="19" eb="21">
      <t>テンスウ</t>
    </rPh>
    <rPh sb="22" eb="24">
      <t>ショウスウ</t>
    </rPh>
    <rPh sb="30" eb="32">
      <t>シュウゼン</t>
    </rPh>
    <rPh sb="33" eb="34">
      <t>オコナ</t>
    </rPh>
    <rPh sb="35" eb="37">
      <t>バアイ</t>
    </rPh>
    <rPh sb="38" eb="39">
      <t>タン</t>
    </rPh>
    <rPh sb="39" eb="40">
      <t>ネン</t>
    </rPh>
    <rPh sb="41" eb="43">
      <t>シュウチュウ</t>
    </rPh>
    <rPh sb="49" eb="51">
      <t>ケイカク</t>
    </rPh>
    <rPh sb="52" eb="53">
      <t>タ</t>
    </rPh>
    <rPh sb="55" eb="57">
      <t>シュウゼン</t>
    </rPh>
    <rPh sb="58" eb="59">
      <t>オコナ</t>
    </rPh>
    <phoneticPr fontId="4"/>
  </si>
  <si>
    <t xml:space="preserve"> 収益的収支比率に関しては、平成28年度より100％前後で推移しているが、経費回収率をみると一般会計繰入金に依存している。事業規模が小さいため企業債残高対事業規模比率は全国平均よりは毎年大きくなってしまう。水洗化率に関しては、100％であり汚水処理原価も低く抑えられている。</t>
    <rPh sb="1" eb="4">
      <t>シュウエキテキ</t>
    </rPh>
    <rPh sb="4" eb="6">
      <t>シュウシ</t>
    </rPh>
    <rPh sb="6" eb="8">
      <t>ヒリツ</t>
    </rPh>
    <rPh sb="9" eb="10">
      <t>カン</t>
    </rPh>
    <rPh sb="14" eb="16">
      <t>ヘイセイ</t>
    </rPh>
    <rPh sb="18" eb="20">
      <t>ネンド</t>
    </rPh>
    <rPh sb="26" eb="28">
      <t>ゼンゴ</t>
    </rPh>
    <rPh sb="29" eb="31">
      <t>スイイ</t>
    </rPh>
    <rPh sb="37" eb="39">
      <t>ケイヒ</t>
    </rPh>
    <rPh sb="39" eb="41">
      <t>カイシュウ</t>
    </rPh>
    <rPh sb="41" eb="42">
      <t>リツ</t>
    </rPh>
    <rPh sb="46" eb="48">
      <t>イッパン</t>
    </rPh>
    <rPh sb="48" eb="50">
      <t>カイケイ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</si>
</sst>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ACA-4B9D-8EBB-1807E4DE479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ACA-4B9D-8EBB-1807E4DE479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formatCode="#,##0.00;&quot;△&quot;#,##0.00;&quot;-&quot;">
                  <c:v>43.33</c:v>
                </c:pt>
                <c:pt idx="4" formatCode="#,##0.00;&quot;△&quot;#,##0.00;&quot;-&quot;">
                  <c:v>43.33</c:v>
                </c:pt>
              </c:numCache>
            </c:numRef>
          </c:val>
          <c:extLst>
            <c:ext xmlns:c16="http://schemas.microsoft.com/office/drawing/2014/chart" uri="{C3380CC4-5D6E-409C-BE32-E72D297353CC}">
              <c16:uniqueId val="{00000000-CD37-4F29-B1AC-AB24606E10D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27.46</c:v>
                </c:pt>
                <c:pt idx="1">
                  <c:v>27.55</c:v>
                </c:pt>
                <c:pt idx="2">
                  <c:v>27.26</c:v>
                </c:pt>
                <c:pt idx="3">
                  <c:v>27.09</c:v>
                </c:pt>
                <c:pt idx="4">
                  <c:v>26.64</c:v>
                </c:pt>
              </c:numCache>
            </c:numRef>
          </c:val>
          <c:smooth val="0"/>
          <c:extLst>
            <c:ext xmlns:c16="http://schemas.microsoft.com/office/drawing/2014/chart" uri="{C3380CC4-5D6E-409C-BE32-E72D297353CC}">
              <c16:uniqueId val="{00000001-CD37-4F29-B1AC-AB24606E10D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E5F1-4068-9441-4641C1AB4CD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94.81</c:v>
                </c:pt>
                <c:pt idx="1">
                  <c:v>94.87</c:v>
                </c:pt>
                <c:pt idx="2">
                  <c:v>94.93</c:v>
                </c:pt>
                <c:pt idx="3">
                  <c:v>95.1</c:v>
                </c:pt>
                <c:pt idx="4">
                  <c:v>95.52</c:v>
                </c:pt>
              </c:numCache>
            </c:numRef>
          </c:val>
          <c:smooth val="0"/>
          <c:extLst>
            <c:ext xmlns:c16="http://schemas.microsoft.com/office/drawing/2014/chart" uri="{C3380CC4-5D6E-409C-BE32-E72D297353CC}">
              <c16:uniqueId val="{00000001-E5F1-4068-9441-4641C1AB4CD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80.78</c:v>
                </c:pt>
                <c:pt idx="1">
                  <c:v>97.01</c:v>
                </c:pt>
                <c:pt idx="2">
                  <c:v>97.4</c:v>
                </c:pt>
                <c:pt idx="3">
                  <c:v>95.09</c:v>
                </c:pt>
                <c:pt idx="4">
                  <c:v>97.11</c:v>
                </c:pt>
              </c:numCache>
            </c:numRef>
          </c:val>
          <c:extLst>
            <c:ext xmlns:c16="http://schemas.microsoft.com/office/drawing/2014/chart" uri="{C3380CC4-5D6E-409C-BE32-E72D297353CC}">
              <c16:uniqueId val="{00000000-0E7A-459A-89FA-09C833C1E0F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E7A-459A-89FA-09C833C1E0F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319-4BAA-89B5-57DFAFAADEC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319-4BAA-89B5-57DFAFAADEC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92C-458A-8FF8-640FCF613DA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92C-458A-8FF8-640FCF613DA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957-4AA4-B731-0447931D0E8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957-4AA4-B731-0447931D0E8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22C-4CD4-BFCF-DE0F7AA4634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22C-4CD4-BFCF-DE0F7AA4634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1060.6500000000001</c:v>
                </c:pt>
                <c:pt idx="1">
                  <c:v>358.24</c:v>
                </c:pt>
                <c:pt idx="2">
                  <c:v>1248.1600000000001</c:v>
                </c:pt>
                <c:pt idx="3">
                  <c:v>1177.17</c:v>
                </c:pt>
                <c:pt idx="4">
                  <c:v>1026.24</c:v>
                </c:pt>
              </c:numCache>
            </c:numRef>
          </c:val>
          <c:extLst>
            <c:ext xmlns:c16="http://schemas.microsoft.com/office/drawing/2014/chart" uri="{C3380CC4-5D6E-409C-BE32-E72D297353CC}">
              <c16:uniqueId val="{00000000-C2D8-46A3-A7F0-42E65237A82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332.28</c:v>
                </c:pt>
                <c:pt idx="1">
                  <c:v>274.07</c:v>
                </c:pt>
                <c:pt idx="2">
                  <c:v>243.02</c:v>
                </c:pt>
                <c:pt idx="3">
                  <c:v>196.19</c:v>
                </c:pt>
                <c:pt idx="4">
                  <c:v>129.4</c:v>
                </c:pt>
              </c:numCache>
            </c:numRef>
          </c:val>
          <c:smooth val="0"/>
          <c:extLst>
            <c:ext xmlns:c16="http://schemas.microsoft.com/office/drawing/2014/chart" uri="{C3380CC4-5D6E-409C-BE32-E72D297353CC}">
              <c16:uniqueId val="{00000001-C2D8-46A3-A7F0-42E65237A82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68.930000000000007</c:v>
                </c:pt>
                <c:pt idx="1">
                  <c:v>41.09</c:v>
                </c:pt>
                <c:pt idx="2">
                  <c:v>91.11</c:v>
                </c:pt>
                <c:pt idx="3">
                  <c:v>82.46</c:v>
                </c:pt>
                <c:pt idx="4">
                  <c:v>80.040000000000006</c:v>
                </c:pt>
              </c:numCache>
            </c:numRef>
          </c:val>
          <c:extLst>
            <c:ext xmlns:c16="http://schemas.microsoft.com/office/drawing/2014/chart" uri="{C3380CC4-5D6E-409C-BE32-E72D297353CC}">
              <c16:uniqueId val="{00000000-6FA2-4F61-9899-56ED3FAF740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35.83</c:v>
                </c:pt>
                <c:pt idx="1">
                  <c:v>37.06</c:v>
                </c:pt>
                <c:pt idx="2">
                  <c:v>41.35</c:v>
                </c:pt>
                <c:pt idx="3">
                  <c:v>39.07</c:v>
                </c:pt>
                <c:pt idx="4">
                  <c:v>38.409999999999997</c:v>
                </c:pt>
              </c:numCache>
            </c:numRef>
          </c:val>
          <c:smooth val="0"/>
          <c:extLst>
            <c:ext xmlns:c16="http://schemas.microsoft.com/office/drawing/2014/chart" uri="{C3380CC4-5D6E-409C-BE32-E72D297353CC}">
              <c16:uniqueId val="{00000001-6FA2-4F61-9899-56ED3FAF740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276.07</c:v>
                </c:pt>
                <c:pt idx="1">
                  <c:v>455.29</c:v>
                </c:pt>
                <c:pt idx="2">
                  <c:v>197.49</c:v>
                </c:pt>
                <c:pt idx="3">
                  <c:v>191.36</c:v>
                </c:pt>
                <c:pt idx="4">
                  <c:v>199.33</c:v>
                </c:pt>
              </c:numCache>
            </c:numRef>
          </c:val>
          <c:extLst>
            <c:ext xmlns:c16="http://schemas.microsoft.com/office/drawing/2014/chart" uri="{C3380CC4-5D6E-409C-BE32-E72D297353CC}">
              <c16:uniqueId val="{00000000-0C4A-46E8-AD26-9E8018631FB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528.37</c:v>
                </c:pt>
                <c:pt idx="1">
                  <c:v>514.20000000000005</c:v>
                </c:pt>
                <c:pt idx="2">
                  <c:v>456.7</c:v>
                </c:pt>
                <c:pt idx="3">
                  <c:v>485</c:v>
                </c:pt>
                <c:pt idx="4">
                  <c:v>501.56</c:v>
                </c:pt>
              </c:numCache>
            </c:numRef>
          </c:val>
          <c:smooth val="0"/>
          <c:extLst>
            <c:ext xmlns:c16="http://schemas.microsoft.com/office/drawing/2014/chart" uri="{C3380CC4-5D6E-409C-BE32-E72D297353CC}">
              <c16:uniqueId val="{00000001-0C4A-46E8-AD26-9E8018631FB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【38.41】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柳津町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簡易排水</v>
      </c>
      <c r="Q8" s="72"/>
      <c r="R8" s="72"/>
      <c r="S8" s="72"/>
      <c r="T8" s="72"/>
      <c r="U8" s="72"/>
      <c r="V8" s="72"/>
      <c r="W8" s="72" t="str">
        <f>データ!L6</f>
        <v>J2</v>
      </c>
      <c r="X8" s="72"/>
      <c r="Y8" s="72"/>
      <c r="Z8" s="72"/>
      <c r="AA8" s="72"/>
      <c r="AB8" s="72"/>
      <c r="AC8" s="72"/>
      <c r="AD8" s="73" t="str">
        <f>データ!$M$6</f>
        <v>非設置</v>
      </c>
      <c r="AE8" s="73"/>
      <c r="AF8" s="73"/>
      <c r="AG8" s="73"/>
      <c r="AH8" s="73"/>
      <c r="AI8" s="73"/>
      <c r="AJ8" s="73"/>
      <c r="AK8" s="3"/>
      <c r="AL8" s="69">
        <f>データ!S6</f>
        <v>3297</v>
      </c>
      <c r="AM8" s="69"/>
      <c r="AN8" s="69"/>
      <c r="AO8" s="69"/>
      <c r="AP8" s="69"/>
      <c r="AQ8" s="69"/>
      <c r="AR8" s="69"/>
      <c r="AS8" s="69"/>
      <c r="AT8" s="68">
        <f>データ!T6</f>
        <v>175.82</v>
      </c>
      <c r="AU8" s="68"/>
      <c r="AV8" s="68"/>
      <c r="AW8" s="68"/>
      <c r="AX8" s="68"/>
      <c r="AY8" s="68"/>
      <c r="AZ8" s="68"/>
      <c r="BA8" s="68"/>
      <c r="BB8" s="68">
        <f>データ!U6</f>
        <v>18.75</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1.51</v>
      </c>
      <c r="Q10" s="68"/>
      <c r="R10" s="68"/>
      <c r="S10" s="68"/>
      <c r="T10" s="68"/>
      <c r="U10" s="68"/>
      <c r="V10" s="68"/>
      <c r="W10" s="68">
        <f>データ!Q6</f>
        <v>100</v>
      </c>
      <c r="X10" s="68"/>
      <c r="Y10" s="68"/>
      <c r="Z10" s="68"/>
      <c r="AA10" s="68"/>
      <c r="AB10" s="68"/>
      <c r="AC10" s="68"/>
      <c r="AD10" s="69">
        <f>データ!R6</f>
        <v>3850</v>
      </c>
      <c r="AE10" s="69"/>
      <c r="AF10" s="69"/>
      <c r="AG10" s="69"/>
      <c r="AH10" s="69"/>
      <c r="AI10" s="69"/>
      <c r="AJ10" s="69"/>
      <c r="AK10" s="2"/>
      <c r="AL10" s="69">
        <f>データ!V6</f>
        <v>49</v>
      </c>
      <c r="AM10" s="69"/>
      <c r="AN10" s="69"/>
      <c r="AO10" s="69"/>
      <c r="AP10" s="69"/>
      <c r="AQ10" s="69"/>
      <c r="AR10" s="69"/>
      <c r="AS10" s="69"/>
      <c r="AT10" s="68">
        <f>データ!W6</f>
        <v>0.05</v>
      </c>
      <c r="AU10" s="68"/>
      <c r="AV10" s="68"/>
      <c r="AW10" s="68"/>
      <c r="AX10" s="68"/>
      <c r="AY10" s="68"/>
      <c r="AZ10" s="68"/>
      <c r="BA10" s="68"/>
      <c r="BB10" s="68">
        <f>データ!X6</f>
        <v>980</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119</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【129.40】</v>
      </c>
      <c r="I86" s="26" t="str">
        <f>データ!CA6</f>
        <v>【38.41】</v>
      </c>
      <c r="J86" s="26" t="str">
        <f>データ!CL6</f>
        <v>【501.56】</v>
      </c>
      <c r="K86" s="26" t="str">
        <f>データ!CW6</f>
        <v>【26.64】</v>
      </c>
      <c r="L86" s="26" t="str">
        <f>データ!DH6</f>
        <v>【95.52】</v>
      </c>
      <c r="M86" s="26" t="s">
        <v>43</v>
      </c>
      <c r="N86" s="26" t="s">
        <v>43</v>
      </c>
      <c r="O86" s="26" t="str">
        <f>データ!EO6</f>
        <v>【0.00】</v>
      </c>
    </row>
  </sheetData>
  <sheetProtection algorithmName="SHA-512" hashValue="uF0PKKlicyh4h/2ZSm7iXj56R+tHPRfKC3hxqfUAd3a0QWlafoGMl2Y1BRA6/LRrD+w484hgPHQDvH6/pfuVMg==" saltValue="oKOK/aFpdDkwSjuWSJ1LK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74233</v>
      </c>
      <c r="D6" s="33">
        <f t="shared" si="3"/>
        <v>47</v>
      </c>
      <c r="E6" s="33">
        <f t="shared" si="3"/>
        <v>17</v>
      </c>
      <c r="F6" s="33">
        <f t="shared" si="3"/>
        <v>8</v>
      </c>
      <c r="G6" s="33">
        <f t="shared" si="3"/>
        <v>0</v>
      </c>
      <c r="H6" s="33" t="str">
        <f t="shared" si="3"/>
        <v>福島県　柳津町</v>
      </c>
      <c r="I6" s="33" t="str">
        <f t="shared" si="3"/>
        <v>法非適用</v>
      </c>
      <c r="J6" s="33" t="str">
        <f t="shared" si="3"/>
        <v>下水道事業</v>
      </c>
      <c r="K6" s="33" t="str">
        <f t="shared" si="3"/>
        <v>簡易排水</v>
      </c>
      <c r="L6" s="33" t="str">
        <f t="shared" si="3"/>
        <v>J2</v>
      </c>
      <c r="M6" s="33" t="str">
        <f t="shared" si="3"/>
        <v>非設置</v>
      </c>
      <c r="N6" s="34" t="str">
        <f t="shared" si="3"/>
        <v>-</v>
      </c>
      <c r="O6" s="34" t="str">
        <f t="shared" si="3"/>
        <v>該当数値なし</v>
      </c>
      <c r="P6" s="34">
        <f t="shared" si="3"/>
        <v>1.51</v>
      </c>
      <c r="Q6" s="34">
        <f t="shared" si="3"/>
        <v>100</v>
      </c>
      <c r="R6" s="34">
        <f t="shared" si="3"/>
        <v>3850</v>
      </c>
      <c r="S6" s="34">
        <f t="shared" si="3"/>
        <v>3297</v>
      </c>
      <c r="T6" s="34">
        <f t="shared" si="3"/>
        <v>175.82</v>
      </c>
      <c r="U6" s="34">
        <f t="shared" si="3"/>
        <v>18.75</v>
      </c>
      <c r="V6" s="34">
        <f t="shared" si="3"/>
        <v>49</v>
      </c>
      <c r="W6" s="34">
        <f t="shared" si="3"/>
        <v>0.05</v>
      </c>
      <c r="X6" s="34">
        <f t="shared" si="3"/>
        <v>980</v>
      </c>
      <c r="Y6" s="35">
        <f>IF(Y7="",NA(),Y7)</f>
        <v>80.78</v>
      </c>
      <c r="Z6" s="35">
        <f t="shared" ref="Z6:AH6" si="4">IF(Z7="",NA(),Z7)</f>
        <v>97.01</v>
      </c>
      <c r="AA6" s="35">
        <f t="shared" si="4"/>
        <v>97.4</v>
      </c>
      <c r="AB6" s="35">
        <f t="shared" si="4"/>
        <v>95.09</v>
      </c>
      <c r="AC6" s="35">
        <f t="shared" si="4"/>
        <v>97.11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1060.6500000000001</v>
      </c>
      <c r="BG6" s="35">
        <f t="shared" ref="BG6:BO6" si="7">IF(BG7="",NA(),BG7)</f>
        <v>358.24</v>
      </c>
      <c r="BH6" s="35">
        <f t="shared" si="7"/>
        <v>1248.1600000000001</v>
      </c>
      <c r="BI6" s="35">
        <f t="shared" si="7"/>
        <v>1177.17</v>
      </c>
      <c r="BJ6" s="35">
        <f t="shared" si="7"/>
        <v>1026.24</v>
      </c>
      <c r="BK6" s="35">
        <f t="shared" si="7"/>
        <v>332.28</v>
      </c>
      <c r="BL6" s="35">
        <f t="shared" si="7"/>
        <v>274.07</v>
      </c>
      <c r="BM6" s="35">
        <f t="shared" si="7"/>
        <v>243.02</v>
      </c>
      <c r="BN6" s="35">
        <f t="shared" si="7"/>
        <v>196.19</v>
      </c>
      <c r="BO6" s="35">
        <f t="shared" si="7"/>
        <v>129.4</v>
      </c>
      <c r="BP6" s="34" t="str">
        <f>IF(BP7="","",IF(BP7="-","【-】","【"&amp;SUBSTITUTE(TEXT(BP7,"#,##0.00"),"-","△")&amp;"】"))</f>
        <v>【129.40】</v>
      </c>
      <c r="BQ6" s="35">
        <f>IF(BQ7="",NA(),BQ7)</f>
        <v>68.930000000000007</v>
      </c>
      <c r="BR6" s="35">
        <f t="shared" ref="BR6:BZ6" si="8">IF(BR7="",NA(),BR7)</f>
        <v>41.09</v>
      </c>
      <c r="BS6" s="35">
        <f t="shared" si="8"/>
        <v>91.11</v>
      </c>
      <c r="BT6" s="35">
        <f t="shared" si="8"/>
        <v>82.46</v>
      </c>
      <c r="BU6" s="35">
        <f t="shared" si="8"/>
        <v>80.040000000000006</v>
      </c>
      <c r="BV6" s="35">
        <f t="shared" si="8"/>
        <v>35.83</v>
      </c>
      <c r="BW6" s="35">
        <f t="shared" si="8"/>
        <v>37.06</v>
      </c>
      <c r="BX6" s="35">
        <f t="shared" si="8"/>
        <v>41.35</v>
      </c>
      <c r="BY6" s="35">
        <f t="shared" si="8"/>
        <v>39.07</v>
      </c>
      <c r="BZ6" s="35">
        <f t="shared" si="8"/>
        <v>38.409999999999997</v>
      </c>
      <c r="CA6" s="34" t="str">
        <f>IF(CA7="","",IF(CA7="-","【-】","【"&amp;SUBSTITUTE(TEXT(CA7,"#,##0.00"),"-","△")&amp;"】"))</f>
        <v>【38.41】</v>
      </c>
      <c r="CB6" s="35">
        <f>IF(CB7="",NA(),CB7)</f>
        <v>276.07</v>
      </c>
      <c r="CC6" s="35">
        <f t="shared" ref="CC6:CK6" si="9">IF(CC7="",NA(),CC7)</f>
        <v>455.29</v>
      </c>
      <c r="CD6" s="35">
        <f t="shared" si="9"/>
        <v>197.49</v>
      </c>
      <c r="CE6" s="35">
        <f t="shared" si="9"/>
        <v>191.36</v>
      </c>
      <c r="CF6" s="35">
        <f t="shared" si="9"/>
        <v>199.33</v>
      </c>
      <c r="CG6" s="35">
        <f t="shared" si="9"/>
        <v>528.37</v>
      </c>
      <c r="CH6" s="35">
        <f t="shared" si="9"/>
        <v>514.20000000000005</v>
      </c>
      <c r="CI6" s="35">
        <f t="shared" si="9"/>
        <v>456.7</v>
      </c>
      <c r="CJ6" s="35">
        <f t="shared" si="9"/>
        <v>485</v>
      </c>
      <c r="CK6" s="35">
        <f t="shared" si="9"/>
        <v>501.56</v>
      </c>
      <c r="CL6" s="34" t="str">
        <f>IF(CL7="","",IF(CL7="-","【-】","【"&amp;SUBSTITUTE(TEXT(CL7,"#,##0.00"),"-","△")&amp;"】"))</f>
        <v>【501.56】</v>
      </c>
      <c r="CM6" s="34">
        <f>IF(CM7="",NA(),CM7)</f>
        <v>0</v>
      </c>
      <c r="CN6" s="34">
        <f t="shared" ref="CN6:CV6" si="10">IF(CN7="",NA(),CN7)</f>
        <v>0</v>
      </c>
      <c r="CO6" s="34">
        <f t="shared" si="10"/>
        <v>0</v>
      </c>
      <c r="CP6" s="35">
        <f t="shared" si="10"/>
        <v>43.33</v>
      </c>
      <c r="CQ6" s="35">
        <f t="shared" si="10"/>
        <v>43.33</v>
      </c>
      <c r="CR6" s="35">
        <f t="shared" si="10"/>
        <v>27.46</v>
      </c>
      <c r="CS6" s="35">
        <f t="shared" si="10"/>
        <v>27.55</v>
      </c>
      <c r="CT6" s="35">
        <f t="shared" si="10"/>
        <v>27.26</v>
      </c>
      <c r="CU6" s="35">
        <f t="shared" si="10"/>
        <v>27.09</v>
      </c>
      <c r="CV6" s="35">
        <f t="shared" si="10"/>
        <v>26.64</v>
      </c>
      <c r="CW6" s="34" t="str">
        <f>IF(CW7="","",IF(CW7="-","【-】","【"&amp;SUBSTITUTE(TEXT(CW7,"#,##0.00"),"-","△")&amp;"】"))</f>
        <v>【26.64】</v>
      </c>
      <c r="CX6" s="35">
        <f>IF(CX7="",NA(),CX7)</f>
        <v>100</v>
      </c>
      <c r="CY6" s="35">
        <f t="shared" ref="CY6:DG6" si="11">IF(CY7="",NA(),CY7)</f>
        <v>100</v>
      </c>
      <c r="CZ6" s="35">
        <f t="shared" si="11"/>
        <v>100</v>
      </c>
      <c r="DA6" s="35">
        <f t="shared" si="11"/>
        <v>100</v>
      </c>
      <c r="DB6" s="35">
        <f t="shared" si="11"/>
        <v>100</v>
      </c>
      <c r="DC6" s="35">
        <f t="shared" si="11"/>
        <v>94.81</v>
      </c>
      <c r="DD6" s="35">
        <f t="shared" si="11"/>
        <v>94.87</v>
      </c>
      <c r="DE6" s="35">
        <f t="shared" si="11"/>
        <v>94.93</v>
      </c>
      <c r="DF6" s="35">
        <f t="shared" si="11"/>
        <v>95.1</v>
      </c>
      <c r="DG6" s="35">
        <f t="shared" si="11"/>
        <v>95.52</v>
      </c>
      <c r="DH6" s="34" t="str">
        <f>IF(DH7="","",IF(DH7="-","【-】","【"&amp;SUBSTITUTE(TEXT(DH7,"#,##0.00"),"-","△")&amp;"】"))</f>
        <v>【95.52】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4">
        <f t="shared" si="14"/>
        <v>0</v>
      </c>
      <c r="EL6" s="34">
        <f t="shared" si="14"/>
        <v>0</v>
      </c>
      <c r="EM6" s="34">
        <f t="shared" si="14"/>
        <v>0</v>
      </c>
      <c r="EN6" s="34">
        <f t="shared" si="14"/>
        <v>0</v>
      </c>
      <c r="EO6" s="34" t="str">
        <f>IF(EO7="","",IF(EO7="-","【-】","【"&amp;SUBSTITUTE(TEXT(EO7,"#,##0.00"),"-","△")&amp;"】"))</f>
        <v>【0.00】</v>
      </c>
    </row>
    <row r="7" spans="1:145" s="36" customFormat="1" x14ac:dyDescent="0.15">
      <c r="A7" s="28"/>
      <c r="B7" s="37">
        <v>2019</v>
      </c>
      <c r="C7" s="37">
        <v>74233</v>
      </c>
      <c r="D7" s="37">
        <v>47</v>
      </c>
      <c r="E7" s="37">
        <v>17</v>
      </c>
      <c r="F7" s="37">
        <v>8</v>
      </c>
      <c r="G7" s="37">
        <v>0</v>
      </c>
      <c r="H7" s="37" t="s">
        <v>97</v>
      </c>
      <c r="I7" s="37" t="s">
        <v>98</v>
      </c>
      <c r="J7" s="37" t="s">
        <v>99</v>
      </c>
      <c r="K7" s="37" t="s">
        <v>100</v>
      </c>
      <c r="L7" s="37" t="s">
        <v>101</v>
      </c>
      <c r="M7" s="37" t="s">
        <v>102</v>
      </c>
      <c r="N7" s="38" t="s">
        <v>103</v>
      </c>
      <c r="O7" s="38" t="s">
        <v>104</v>
      </c>
      <c r="P7" s="38">
        <v>1.51</v>
      </c>
      <c r="Q7" s="38">
        <v>100</v>
      </c>
      <c r="R7" s="38">
        <v>3850</v>
      </c>
      <c r="S7" s="38">
        <v>3297</v>
      </c>
      <c r="T7" s="38">
        <v>175.82</v>
      </c>
      <c r="U7" s="38">
        <v>18.75</v>
      </c>
      <c r="V7" s="38">
        <v>49</v>
      </c>
      <c r="W7" s="38">
        <v>0.05</v>
      </c>
      <c r="X7" s="38">
        <v>980</v>
      </c>
      <c r="Y7" s="38">
        <v>80.78</v>
      </c>
      <c r="Z7" s="38">
        <v>97.01</v>
      </c>
      <c r="AA7" s="38">
        <v>97.4</v>
      </c>
      <c r="AB7" s="38">
        <v>95.09</v>
      </c>
      <c r="AC7" s="38">
        <v>97.11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1060.6500000000001</v>
      </c>
      <c r="BG7" s="38">
        <v>358.24</v>
      </c>
      <c r="BH7" s="38">
        <v>1248.1600000000001</v>
      </c>
      <c r="BI7" s="38">
        <v>1177.17</v>
      </c>
      <c r="BJ7" s="38">
        <v>1026.24</v>
      </c>
      <c r="BK7" s="38">
        <v>332.28</v>
      </c>
      <c r="BL7" s="38">
        <v>274.07</v>
      </c>
      <c r="BM7" s="38">
        <v>243.02</v>
      </c>
      <c r="BN7" s="38">
        <v>196.19</v>
      </c>
      <c r="BO7" s="38">
        <v>129.4</v>
      </c>
      <c r="BP7" s="38">
        <v>129.4</v>
      </c>
      <c r="BQ7" s="38">
        <v>68.930000000000007</v>
      </c>
      <c r="BR7" s="38">
        <v>41.09</v>
      </c>
      <c r="BS7" s="38">
        <v>91.11</v>
      </c>
      <c r="BT7" s="38">
        <v>82.46</v>
      </c>
      <c r="BU7" s="38">
        <v>80.040000000000006</v>
      </c>
      <c r="BV7" s="38">
        <v>35.83</v>
      </c>
      <c r="BW7" s="38">
        <v>37.06</v>
      </c>
      <c r="BX7" s="38">
        <v>41.35</v>
      </c>
      <c r="BY7" s="38">
        <v>39.07</v>
      </c>
      <c r="BZ7" s="38">
        <v>38.409999999999997</v>
      </c>
      <c r="CA7" s="38">
        <v>38.409999999999997</v>
      </c>
      <c r="CB7" s="38">
        <v>276.07</v>
      </c>
      <c r="CC7" s="38">
        <v>455.29</v>
      </c>
      <c r="CD7" s="38">
        <v>197.49</v>
      </c>
      <c r="CE7" s="38">
        <v>191.36</v>
      </c>
      <c r="CF7" s="38">
        <v>199.33</v>
      </c>
      <c r="CG7" s="38">
        <v>528.37</v>
      </c>
      <c r="CH7" s="38">
        <v>514.20000000000005</v>
      </c>
      <c r="CI7" s="38">
        <v>456.7</v>
      </c>
      <c r="CJ7" s="38">
        <v>485</v>
      </c>
      <c r="CK7" s="38">
        <v>501.56</v>
      </c>
      <c r="CL7" s="38">
        <v>501.56</v>
      </c>
      <c r="CM7" s="38">
        <v>0</v>
      </c>
      <c r="CN7" s="38">
        <v>0</v>
      </c>
      <c r="CO7" s="38">
        <v>0</v>
      </c>
      <c r="CP7" s="38">
        <v>43.33</v>
      </c>
      <c r="CQ7" s="38">
        <v>43.33</v>
      </c>
      <c r="CR7" s="38">
        <v>27.46</v>
      </c>
      <c r="CS7" s="38">
        <v>27.55</v>
      </c>
      <c r="CT7" s="38">
        <v>27.26</v>
      </c>
      <c r="CU7" s="38">
        <v>27.09</v>
      </c>
      <c r="CV7" s="38">
        <v>26.64</v>
      </c>
      <c r="CW7" s="38">
        <v>26.64</v>
      </c>
      <c r="CX7" s="38">
        <v>100</v>
      </c>
      <c r="CY7" s="38">
        <v>100</v>
      </c>
      <c r="CZ7" s="38">
        <v>100</v>
      </c>
      <c r="DA7" s="38">
        <v>100</v>
      </c>
      <c r="DB7" s="38">
        <v>100</v>
      </c>
      <c r="DC7" s="38">
        <v>94.81</v>
      </c>
      <c r="DD7" s="38">
        <v>94.87</v>
      </c>
      <c r="DE7" s="38">
        <v>94.93</v>
      </c>
      <c r="DF7" s="38">
        <v>95.1</v>
      </c>
      <c r="DG7" s="38">
        <v>95.52</v>
      </c>
      <c r="DH7" s="38">
        <v>95.52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v>
      </c>
      <c r="EL7" s="38">
        <v>0</v>
      </c>
      <c r="EM7" s="38">
        <v>0</v>
      </c>
      <c r="EN7" s="38">
        <v>0</v>
      </c>
      <c r="EO7" s="38">
        <v>0</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112</v>
      </c>
      <c r="D13" t="s">
        <v>113</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佐藤 雄一</cp:lastModifiedBy>
  <cp:lastPrinted>2021-01-18T07:23:42Z</cp:lastPrinted>
  <dcterms:created xsi:type="dcterms:W3CDTF">2020-12-04T03:13:36Z</dcterms:created>
  <dcterms:modified xsi:type="dcterms:W3CDTF">2021-01-18T07:23:44Z</dcterms:modified>
  <cp:category/>
</cp:coreProperties>
</file>