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16\Desktop\経営分析比較表\"/>
    </mc:Choice>
  </mc:AlternateContent>
  <workbookProtection workbookAlgorithmName="SHA-512" workbookHashValue="bnmGhsPCzL0sKA7aK6dUnq1uRBDqyAnoTYKjTvMr2jG79dwkop23fxoR7TI9zml/vJHrJBB9MVXjAdTvQ2QGzw==" workbookSaltValue="IoOrMcbyO/go0kW9ogCpM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W8" i="4"/>
  <c r="P8" i="4"/>
  <c r="I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<sst xmlns="http://schemas.openxmlformats.org/spreadsheetml/2006/main" count="236" uniqueCount="120">
  <si>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</si>
  <si>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</si>
  <si>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</si>
  <si>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</si>
  <si>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</si>
  <si>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</si>
  <si>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</si>
  <si>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</si>
  <si>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</si>
  <si>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</si>
  <si>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</si>
  <si>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</si>
  <si>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</si>
  <si>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</si>
  <si>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</si>
  <si>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</si>
  <si>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</si>
  <si>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</si>
  <si>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</si>
  <si>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</si>
  <si>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</si>
  <si>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</si>
  <si>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</si>
  <si>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</si>
  <si>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</si>
  <si>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</si>
  <si>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</si>
  <si>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</si>
  <si>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</si>
  <si>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</si>
  <si>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</si>
  <si>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</si>
  <si>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</si>
  <si>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</si>
  <si>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</si>
  <si>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</si>
  <si>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</si>
  <si>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</si>
  <si>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</si>
  <si>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</si>
  <si>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</si>
  <si>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</si>
  <si>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</si>
  <si>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</si>
  <si>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</si>
  <si>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</si>
  <si>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</si>
  <si>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</si>
  <si>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</si>
  <si>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</si>
  <si>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</si>
  <si>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</si>
  <si>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</si>
  <si>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</si>
  <si>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</si>
  <si>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</si>
  <si>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</si>
  <si>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</si>
  <si>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</si>
  <si>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</si>
  <si>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</si>
  <si>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</si>
  <si>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</si>
  <si>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</si>
  <si>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</si>
  <si>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</si>
  <si>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</si>
  <si>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</si>
  <si>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</si>
  <si>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</si>
  <si>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</si>
  <si>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</si>
  <si>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</si>
  <si>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</si>
  <si>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</si>
  <si>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</si>
  <si>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</si>
  <si>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</si>
  <si>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</si>
  <si>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</si>
  <si>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</si>
  <si>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</si>
  <si>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</si>
  <si>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</si>
  <si>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</si>
  <si>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</si>
  <si>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</si>
  <si>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</si>
  <si>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</si>
  <si>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</si>
  <si>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</si>
  <si>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</si>
  <si>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</si>
  <si>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</si>
  <si>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</si>
  <si>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</si>
  <si>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</si>
  <si>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</si>
  <si>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</si>
  <si>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</si>
  <si>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</si>
  <si>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</si>
  <si>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</si>
  <si>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</si>
  <si>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</si>
  <si>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</si>
  <si>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</si>
  <si>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</si>
  <si>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</si>
  <si>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</si>
  <si>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</si>
  <si>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</si>
  <si>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</si>
  <si>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</si>
  <si>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</si>
  <si>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</si>
  <si>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</si>
  <si>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小規模施設であるため、機器点数も少なく重要な機器及びマンホールポンプについては修繕済みであり、今後は計画的に修繕を行い安定した汚水処理に努める。</t>
    <rPh sb="1" eb="4">
      <t>ショウキボ</t>
    </rPh>
    <rPh sb="4" eb="6">
      <t>シセツ</t>
    </rPh>
    <rPh sb="12" eb="14">
      <t>キキ</t>
    </rPh>
    <rPh sb="14" eb="16">
      <t>テンスウ</t>
    </rPh>
    <rPh sb="17" eb="18">
      <t>スク</t>
    </rPh>
    <rPh sb="20" eb="22">
      <t>ジュウヨウ</t>
    </rPh>
    <rPh sb="23" eb="25">
      <t>キキ</t>
    </rPh>
    <rPh sb="25" eb="26">
      <t>オヨ</t>
    </rPh>
    <rPh sb="40" eb="42">
      <t>シュウゼン</t>
    </rPh>
    <rPh sb="42" eb="43">
      <t>ズ</t>
    </rPh>
    <rPh sb="48" eb="50">
      <t>コンゴ</t>
    </rPh>
    <rPh sb="51" eb="54">
      <t>ケイカクテキ</t>
    </rPh>
    <rPh sb="55" eb="57">
      <t>シュウゼン</t>
    </rPh>
    <rPh sb="58" eb="59">
      <t>オコナ</t>
    </rPh>
    <rPh sb="60" eb="62">
      <t>アンテイ</t>
    </rPh>
    <rPh sb="64" eb="66">
      <t>オスイ</t>
    </rPh>
    <rPh sb="66" eb="68">
      <t>ショリ</t>
    </rPh>
    <rPh sb="69" eb="70">
      <t>ツト</t>
    </rPh>
    <phoneticPr fontId="4"/>
  </si>
  <si>
    <t>　供用開始11年が経過したが、約4割が未加入である。未加入者のほとんどが、高齢世帯であり加入には厳しい状況ではあるが、過疎化や少子高齢化が進み、使用料収入が減る状況にあるため加入促進に努める。
　また、今後は経営戦略を履行し使用料改定も視野に入れ安定した経営を行えるように努める。</t>
    <rPh sb="1" eb="3">
      <t>キョウヨウ</t>
    </rPh>
    <rPh sb="3" eb="5">
      <t>カイシ</t>
    </rPh>
    <rPh sb="7" eb="8">
      <t>ネン</t>
    </rPh>
    <rPh sb="9" eb="11">
      <t>ケイカ</t>
    </rPh>
    <rPh sb="15" eb="16">
      <t>ヤク</t>
    </rPh>
    <rPh sb="17" eb="18">
      <t>ワリ</t>
    </rPh>
    <rPh sb="19" eb="22">
      <t>ミカニュウ</t>
    </rPh>
    <rPh sb="26" eb="30">
      <t>ミカニュウシャ</t>
    </rPh>
    <rPh sb="37" eb="39">
      <t>コウレイ</t>
    </rPh>
    <rPh sb="39" eb="41">
      <t>セタイ</t>
    </rPh>
    <rPh sb="44" eb="46">
      <t>カニュウ</t>
    </rPh>
    <rPh sb="48" eb="49">
      <t>キビ</t>
    </rPh>
    <rPh sb="51" eb="53">
      <t>ジョウキョウ</t>
    </rPh>
    <rPh sb="59" eb="62">
      <t>カソカ</t>
    </rPh>
    <rPh sb="63" eb="65">
      <t>ショウシ</t>
    </rPh>
    <rPh sb="65" eb="68">
      <t>コウレイカ</t>
    </rPh>
    <rPh sb="69" eb="70">
      <t>スス</t>
    </rPh>
    <rPh sb="72" eb="75">
      <t>シヨウリョウ</t>
    </rPh>
    <rPh sb="75" eb="77">
      <t>シュウニュウ</t>
    </rPh>
    <rPh sb="78" eb="79">
      <t>ヘ</t>
    </rPh>
    <rPh sb="80" eb="82">
      <t>ジョウキョウ</t>
    </rPh>
    <rPh sb="87" eb="89">
      <t>カニュウ</t>
    </rPh>
    <rPh sb="89" eb="91">
      <t>ソクシン</t>
    </rPh>
    <rPh sb="92" eb="93">
      <t>ツト</t>
    </rPh>
    <rPh sb="101" eb="103">
      <t>コンゴ</t>
    </rPh>
    <rPh sb="104" eb="106">
      <t>ケイエイ</t>
    </rPh>
    <rPh sb="106" eb="108">
      <t>センリャク</t>
    </rPh>
    <rPh sb="109" eb="111">
      <t>リコウ</t>
    </rPh>
    <rPh sb="112" eb="115">
      <t>シヨウリョウ</t>
    </rPh>
    <rPh sb="115" eb="117">
      <t>カイテイ</t>
    </rPh>
    <rPh sb="118" eb="120">
      <t>シヤ</t>
    </rPh>
    <rPh sb="121" eb="122">
      <t>イ</t>
    </rPh>
    <rPh sb="123" eb="125">
      <t>アンテイ</t>
    </rPh>
    <rPh sb="127" eb="129">
      <t>ケイエイ</t>
    </rPh>
    <rPh sb="130" eb="131">
      <t>オコナ</t>
    </rPh>
    <rPh sb="136" eb="137">
      <t>ツト</t>
    </rPh>
    <phoneticPr fontId="4"/>
  </si>
  <si>
    <t>　収益的収支比率は平成28年度から100％前後で推移はしているが、経費回収率からみると全国平均及び類似団体平均よりも低く、一般会計繰入金に依存しているのが現状である。
　汚水処理原価に関しては、全国平均よりも高くなっており、経費が掛かりすぎている。
　水洗化率に関しては、全国平均を大きく下回っている。過疎化・少子高齢化により高齢化世帯の増加しており、多くの加入を見込むには厳しい状況にある。</t>
    <rPh sb="1" eb="4">
      <t>シュウエキテキ</t>
    </rPh>
    <rPh sb="4" eb="6">
      <t>シュウシ</t>
    </rPh>
    <rPh sb="6" eb="8">
      <t>ヒリツ</t>
    </rPh>
    <rPh sb="9" eb="11">
      <t>ヘイセイ</t>
    </rPh>
    <rPh sb="13" eb="15">
      <t>ネンド</t>
    </rPh>
    <rPh sb="21" eb="23">
      <t>ゼンゴ</t>
    </rPh>
    <rPh sb="24" eb="26">
      <t>スイイ</t>
    </rPh>
    <rPh sb="33" eb="35">
      <t>ケイヒ</t>
    </rPh>
    <rPh sb="35" eb="37">
      <t>カイシュウ</t>
    </rPh>
    <rPh sb="37" eb="38">
      <t>リツ</t>
    </rPh>
    <rPh sb="43" eb="45">
      <t>ゼンコク</t>
    </rPh>
    <rPh sb="45" eb="47">
      <t>ヘイキン</t>
    </rPh>
    <rPh sb="47" eb="48">
      <t>オヨ</t>
    </rPh>
    <rPh sb="49" eb="51">
      <t>ルイジ</t>
    </rPh>
    <rPh sb="51" eb="53">
      <t>ダンタイ</t>
    </rPh>
    <rPh sb="53" eb="55">
      <t>ヘイキン</t>
    </rPh>
    <rPh sb="58" eb="59">
      <t>ヒク</t>
    </rPh>
    <rPh sb="61" eb="63">
      <t>イッパン</t>
    </rPh>
    <rPh sb="63" eb="65">
      <t>カイケイ</t>
    </rPh>
    <rPh sb="65" eb="67">
      <t>クリイレ</t>
    </rPh>
    <rPh sb="67" eb="68">
      <t>キン</t>
    </rPh>
    <rPh sb="69" eb="71">
      <t>イゾン</t>
    </rPh>
    <rPh sb="77" eb="79">
      <t>ゲンジョウ</t>
    </rPh>
    <rPh sb="85" eb="87">
      <t>オスイ</t>
    </rPh>
    <rPh sb="87" eb="89">
      <t>ショリ</t>
    </rPh>
    <rPh sb="89" eb="91">
      <t>ゲンカ</t>
    </rPh>
    <rPh sb="92" eb="93">
      <t>カン</t>
    </rPh>
    <rPh sb="97" eb="99">
      <t>ゼンコク</t>
    </rPh>
    <rPh sb="99" eb="101">
      <t>ヘイキン</t>
    </rPh>
    <rPh sb="104" eb="105">
      <t>タカ</t>
    </rPh>
    <rPh sb="112" eb="114">
      <t>ケイヒ</t>
    </rPh>
    <rPh sb="115" eb="116">
      <t>カ</t>
    </rPh>
    <rPh sb="126" eb="129">
      <t>スイセンカ</t>
    </rPh>
    <rPh sb="129" eb="130">
      <t>リツ</t>
    </rPh>
    <rPh sb="131" eb="132">
      <t>カン</t>
    </rPh>
    <rPh sb="136" eb="138">
      <t>ゼンコク</t>
    </rPh>
    <rPh sb="138" eb="140">
      <t>ヘイキン</t>
    </rPh>
    <rPh sb="141" eb="142">
      <t>オオ</t>
    </rPh>
    <rPh sb="144" eb="146">
      <t>シタマワ</t>
    </rPh>
    <rPh sb="151" eb="154">
      <t>カソカ</t>
    </rPh>
    <rPh sb="155" eb="157">
      <t>ショウシ</t>
    </rPh>
    <rPh sb="157" eb="160">
      <t>コウレイカ</t>
    </rPh>
    <rPh sb="163" eb="166">
      <t>コウレイカ</t>
    </rPh>
    <rPh sb="166" eb="168">
      <t>セタイ</t>
    </rPh>
    <rPh sb="169" eb="171">
      <t>ゾウカ</t>
    </rPh>
    <rPh sb="176" eb="177">
      <t>オオ</t>
    </rPh>
    <rPh sb="179" eb="181">
      <t>カニュウ</t>
    </rPh>
    <rPh sb="182" eb="184">
      <t>ミコ</t>
    </rPh>
    <rPh sb="187" eb="188">
      <t>キビ</t>
    </rPh>
    <rPh sb="190" eb="19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</si>
</sst>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6C-48BE-B679-68E931F2416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#N/A</c:v>
                </c:pt>
                <c:pt idx="4">
                  <c:v>#N/A</c:v>
                </c:pt>
              </c:numCache>
            </c:numRef>
          </c:val>
          <c:smooth val="0"/>
          <c:extLst>
            <c:ext xmlns:c16="http://schemas.microsoft.com/office/drawing/2014/chart" uri="{C3380CC4-5D6E-409C-BE32-E72D297353CC}">
              <c16:uniqueId val="{00000001-B46C-48BE-B679-68E931F2416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formatCode="#,##0.00;&quot;△&quot;#,##0.00;&quot;-&quot;">
                  <c:v>55.56</c:v>
                </c:pt>
                <c:pt idx="4" formatCode="#,##0.00;&quot;△&quot;#,##0.00;&quot;-&quot;">
                  <c:v>55.56</c:v>
                </c:pt>
              </c:numCache>
            </c:numRef>
          </c:val>
          <c:extLst>
            <c:ext xmlns:c16="http://schemas.microsoft.com/office/drawing/2014/chart" uri="{C3380CC4-5D6E-409C-BE32-E72D297353CC}">
              <c16:uniqueId val="{00000000-5411-4816-BBF6-F35C47C345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37.14</c:v>
                </c:pt>
                <c:pt idx="1">
                  <c:v>32.94</c:v>
                </c:pt>
                <c:pt idx="2">
                  <c:v>23.57</c:v>
                </c:pt>
                <c:pt idx="3" formatCode="#,##0.00;&quot;△&quot;#,##0.00">
                  <c:v>#N/A</c:v>
                </c:pt>
                <c:pt idx="4" formatCode="#,##0.00;&quot;△&quot;#,##0.00">
                  <c:v>#N/A</c:v>
                </c:pt>
              </c:numCache>
            </c:numRef>
          </c:val>
          <c:smooth val="0"/>
          <c:extLst>
            <c:ext xmlns:c16="http://schemas.microsoft.com/office/drawing/2014/chart" uri="{C3380CC4-5D6E-409C-BE32-E72D297353CC}">
              <c16:uniqueId val="{00000001-5411-4816-BBF6-F35C47C345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54.32</c:v>
                </c:pt>
                <c:pt idx="1">
                  <c:v>53.85</c:v>
                </c:pt>
                <c:pt idx="2">
                  <c:v>53.95</c:v>
                </c:pt>
                <c:pt idx="3">
                  <c:v>60.94</c:v>
                </c:pt>
                <c:pt idx="4">
                  <c:v>61.54</c:v>
                </c:pt>
              </c:numCache>
            </c:numRef>
          </c:val>
          <c:extLst>
            <c:ext xmlns:c16="http://schemas.microsoft.com/office/drawing/2014/chart" uri="{C3380CC4-5D6E-409C-BE32-E72D297353CC}">
              <c16:uniqueId val="{00000000-3B3E-4850-BCF9-86225A1ECF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83.79</c:v>
                </c:pt>
                <c:pt idx="1">
                  <c:v>88.29</c:v>
                </c:pt>
                <c:pt idx="2">
                  <c:v>79.72</c:v>
                </c:pt>
                <c:pt idx="3" formatCode="#,##0.00;&quot;△&quot;#,##0.00">
                  <c:v>#N/A</c:v>
                </c:pt>
                <c:pt idx="4" formatCode="#,##0.00;&quot;△&quot;#,##0.00">
                  <c:v>#N/A</c:v>
                </c:pt>
              </c:numCache>
            </c:numRef>
          </c:val>
          <c:smooth val="0"/>
          <c:extLst>
            <c:ext xmlns:c16="http://schemas.microsoft.com/office/drawing/2014/chart" uri="{C3380CC4-5D6E-409C-BE32-E72D297353CC}">
              <c16:uniqueId val="{00000001-3B3E-4850-BCF9-86225A1ECF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38.020000000000003</c:v>
                </c:pt>
                <c:pt idx="1">
                  <c:v>99.31</c:v>
                </c:pt>
                <c:pt idx="2">
                  <c:v>102.67</c:v>
                </c:pt>
                <c:pt idx="3">
                  <c:v>98.73</c:v>
                </c:pt>
                <c:pt idx="4">
                  <c:v>101.61</c:v>
                </c:pt>
              </c:numCache>
            </c:numRef>
          </c:val>
          <c:extLst>
            <c:ext xmlns:c16="http://schemas.microsoft.com/office/drawing/2014/chart" uri="{C3380CC4-5D6E-409C-BE32-E72D297353CC}">
              <c16:uniqueId val="{00000000-F963-49B8-90E7-57F613E6B1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63-49B8-90E7-57F613E6B1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71-4B2D-B207-F4B7ED5696D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71-4B2D-B207-F4B7ED5696D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90-4296-A8D2-E3CE5B7FC09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90-4296-A8D2-E3CE5B7FC09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22-4E19-8BD9-A4D8AD26CA9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22-4E19-8BD9-A4D8AD26CA9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C-4DA1-B88C-6707B04A67D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C-4DA1-B88C-6707B04A67D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2332.5300000000002</c:v>
                </c:pt>
                <c:pt idx="1">
                  <c:v>310.67</c:v>
                </c:pt>
                <c:pt idx="2">
                  <c:v>1807.21</c:v>
                </c:pt>
                <c:pt idx="3">
                  <c:v>1936.09</c:v>
                </c:pt>
                <c:pt idx="4">
                  <c:v>1814.15</c:v>
                </c:pt>
              </c:numCache>
            </c:numRef>
          </c:val>
          <c:extLst>
            <c:ext xmlns:c16="http://schemas.microsoft.com/office/drawing/2014/chart" uri="{C3380CC4-5D6E-409C-BE32-E72D297353CC}">
              <c16:uniqueId val="{00000000-93D9-4A0A-AAA7-51608F7335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1403.1</c:v>
                </c:pt>
                <c:pt idx="1">
                  <c:v>37.04</c:v>
                </c:pt>
                <c:pt idx="2">
                  <c:v>1395.89</c:v>
                </c:pt>
                <c:pt idx="3" formatCode="#,##0.00;&quot;△&quot;#,##0.00">
                  <c:v>#N/A</c:v>
                </c:pt>
                <c:pt idx="4" formatCode="#,##0.00;&quot;△&quot;#,##0.00">
                  <c:v>#N/A</c:v>
                </c:pt>
              </c:numCache>
            </c:numRef>
          </c:val>
          <c:smooth val="0"/>
          <c:extLst>
            <c:ext xmlns:c16="http://schemas.microsoft.com/office/drawing/2014/chart" uri="{C3380CC4-5D6E-409C-BE32-E72D297353CC}">
              <c16:uniqueId val="{00000001-93D9-4A0A-AAA7-51608F7335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19.46</c:v>
                </c:pt>
                <c:pt idx="1">
                  <c:v>53.98</c:v>
                </c:pt>
                <c:pt idx="2">
                  <c:v>33.67</c:v>
                </c:pt>
                <c:pt idx="3">
                  <c:v>20.96</c:v>
                </c:pt>
                <c:pt idx="4">
                  <c:v>60.13</c:v>
                </c:pt>
              </c:numCache>
            </c:numRef>
          </c:val>
          <c:extLst>
            <c:ext xmlns:c16="http://schemas.microsoft.com/office/drawing/2014/chart" uri="{C3380CC4-5D6E-409C-BE32-E72D297353CC}">
              <c16:uniqueId val="{00000000-9086-4C57-A8AF-09FA14411F8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17.22</c:v>
                </c:pt>
                <c:pt idx="1">
                  <c:v>19.829999999999998</c:v>
                </c:pt>
                <c:pt idx="2">
                  <c:v>30.19</c:v>
                </c:pt>
                <c:pt idx="3" formatCode="#,##0.00;&quot;△&quot;#,##0.00">
                  <c:v>#N/A</c:v>
                </c:pt>
                <c:pt idx="4" formatCode="#,##0.00;&quot;△&quot;#,##0.00">
                  <c:v>#N/A</c:v>
                </c:pt>
              </c:numCache>
            </c:numRef>
          </c:val>
          <c:smooth val="0"/>
          <c:extLst>
            <c:ext xmlns:c16="http://schemas.microsoft.com/office/drawing/2014/chart" uri="{C3380CC4-5D6E-409C-BE32-E72D297353CC}">
              <c16:uniqueId val="{00000001-9086-4C57-A8AF-09FA14411F8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738.14</c:v>
                </c:pt>
                <c:pt idx="1">
                  <c:v>250.77</c:v>
                </c:pt>
                <c:pt idx="2">
                  <c:v>401.74</c:v>
                </c:pt>
                <c:pt idx="3">
                  <c:v>649.4</c:v>
                </c:pt>
                <c:pt idx="4">
                  <c:v>230.27</c:v>
                </c:pt>
              </c:numCache>
            </c:numRef>
          </c:val>
          <c:extLst>
            <c:ext xmlns:c16="http://schemas.microsoft.com/office/drawing/2014/chart" uri="{C3380CC4-5D6E-409C-BE32-E72D297353CC}">
              <c16:uniqueId val="{00000000-AFE9-4BFE-B9F6-DF4C799E378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1000.83</c:v>
                </c:pt>
                <c:pt idx="1">
                  <c:v>826.87</c:v>
                </c:pt>
                <c:pt idx="2">
                  <c:v>547.11</c:v>
                </c:pt>
                <c:pt idx="3" formatCode="#,##0.00;&quot;△&quot;#,##0.00">
                  <c:v>#N/A</c:v>
                </c:pt>
                <c:pt idx="4" formatCode="#,##0.00;&quot;△&quot;#,##0.00">
                  <c:v>#N/A</c:v>
                </c:pt>
              </c:numCache>
            </c:numRef>
          </c:val>
          <c:smooth val="0"/>
          <c:extLst>
            <c:ext xmlns:c16="http://schemas.microsoft.com/office/drawing/2014/chart" uri="{C3380CC4-5D6E-409C-BE32-E72D297353CC}">
              <c16:uniqueId val="{00000001-AFE9-4BFE-B9F6-DF4C799E378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【572.59】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柳津町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林業集落排水</v>
      </c>
      <c r="Q8" s="49"/>
      <c r="R8" s="49"/>
      <c r="S8" s="49"/>
      <c r="T8" s="49"/>
      <c r="U8" s="49"/>
      <c r="V8" s="49"/>
      <c r="W8" s="49" t="str">
        <f>データ!L6</f>
        <v>G3</v>
      </c>
      <c r="X8" s="49"/>
      <c r="Y8" s="49"/>
      <c r="Z8" s="49"/>
      <c r="AA8" s="49"/>
      <c r="AB8" s="49"/>
      <c r="AC8" s="49"/>
      <c r="AD8" s="50" t="str">
        <f>データ!$M$6</f>
        <v>非設置</v>
      </c>
      <c r="AE8" s="50"/>
      <c r="AF8" s="50"/>
      <c r="AG8" s="50"/>
      <c r="AH8" s="50"/>
      <c r="AI8" s="50"/>
      <c r="AJ8" s="50"/>
      <c r="AK8" s="3"/>
      <c r="AL8" s="51">
        <f>データ!S6</f>
        <v>3297</v>
      </c>
      <c r="AM8" s="51"/>
      <c r="AN8" s="51"/>
      <c r="AO8" s="51"/>
      <c r="AP8" s="51"/>
      <c r="AQ8" s="51"/>
      <c r="AR8" s="51"/>
      <c r="AS8" s="51"/>
      <c r="AT8" s="46">
        <f>データ!T6</f>
        <v>175.82</v>
      </c>
      <c r="AU8" s="46"/>
      <c r="AV8" s="46"/>
      <c r="AW8" s="46"/>
      <c r="AX8" s="46"/>
      <c r="AY8" s="46"/>
      <c r="AZ8" s="46"/>
      <c r="BA8" s="46"/>
      <c r="BB8" s="46">
        <f>データ!U6</f>
        <v>18.75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2.0099999999999998</v>
      </c>
      <c r="Q10" s="46"/>
      <c r="R10" s="46"/>
      <c r="S10" s="46"/>
      <c r="T10" s="46"/>
      <c r="U10" s="46"/>
      <c r="V10" s="46"/>
      <c r="W10" s="46">
        <f>データ!Q6</f>
        <v>100</v>
      </c>
      <c r="X10" s="46"/>
      <c r="Y10" s="46"/>
      <c r="Z10" s="46"/>
      <c r="AA10" s="46"/>
      <c r="AB10" s="46"/>
      <c r="AC10" s="46"/>
      <c r="AD10" s="51">
        <f>データ!R6</f>
        <v>3850</v>
      </c>
      <c r="AE10" s="51"/>
      <c r="AF10" s="51"/>
      <c r="AG10" s="51"/>
      <c r="AH10" s="51"/>
      <c r="AI10" s="51"/>
      <c r="AJ10" s="51"/>
      <c r="AK10" s="2"/>
      <c r="AL10" s="51">
        <f>データ!V6</f>
        <v>65</v>
      </c>
      <c r="AM10" s="51"/>
      <c r="AN10" s="51"/>
      <c r="AO10" s="51"/>
      <c r="AP10" s="51"/>
      <c r="AQ10" s="51"/>
      <c r="AR10" s="51"/>
      <c r="AS10" s="51"/>
      <c r="AT10" s="46">
        <f>データ!W6</f>
        <v>7.0000000000000007E-2</v>
      </c>
      <c r="AU10" s="46"/>
      <c r="AV10" s="46"/>
      <c r="AW10" s="46"/>
      <c r="AX10" s="46"/>
      <c r="AY10" s="46"/>
      <c r="AZ10" s="46"/>
      <c r="BA10" s="46"/>
      <c r="BB10" s="46">
        <f>データ!X6</f>
        <v>928.57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【572.59】</v>
      </c>
      <c r="I86" s="26" t="str">
        <f>データ!CA6</f>
        <v>【42.78】</v>
      </c>
      <c r="J86" s="26" t="str">
        <f>データ!CL6</f>
        <v>【440.91】</v>
      </c>
      <c r="K86" s="26" t="str">
        <f>データ!CW6</f>
        <v>【40.60】</v>
      </c>
      <c r="L86" s="26" t="str">
        <f>データ!DH6</f>
        <v>【89.97】</v>
      </c>
      <c r="M86" s="26" t="s">
        <v>44</v>
      </c>
      <c r="N86" s="26" t="s">
        <v>44</v>
      </c>
      <c r="O86" s="26" t="str">
        <f>データ!EO6</f>
        <v>【0.00】</v>
      </c>
    </row>
  </sheetData>
  <sheetProtection algorithmName="SHA-512" hashValue="shiPKY8SWtEkc2yBzzW7eR+TuzTEuHD/NEQLQ7fZERmgseH/3tAOwwMiql0NTIpLd+53yzirWmAKWWeuXJ+SxA==" saltValue="YCifNX0VC1HsyR5CJLfdp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74233</v>
      </c>
      <c r="D6" s="33">
        <f t="shared" si="3"/>
        <v>47</v>
      </c>
      <c r="E6" s="33">
        <f t="shared" si="3"/>
        <v>17</v>
      </c>
      <c r="F6" s="33">
        <f t="shared" si="3"/>
        <v>7</v>
      </c>
      <c r="G6" s="33">
        <f t="shared" si="3"/>
        <v>0</v>
      </c>
      <c r="H6" s="33" t="str">
        <f t="shared" si="3"/>
        <v>福島県　柳津町</v>
      </c>
      <c r="I6" s="33" t="str">
        <f t="shared" si="3"/>
        <v>法非適用</v>
      </c>
      <c r="J6" s="33" t="str">
        <f t="shared" si="3"/>
        <v>下水道事業</v>
      </c>
      <c r="K6" s="33" t="str">
        <f t="shared" si="3"/>
        <v>林業集落排水</v>
      </c>
      <c r="L6" s="33" t="str">
        <f t="shared" si="3"/>
        <v>G3</v>
      </c>
      <c r="M6" s="33" t="str">
        <f t="shared" si="3"/>
        <v>非設置</v>
      </c>
      <c r="N6" s="34" t="str">
        <f t="shared" si="3"/>
        <v>-</v>
      </c>
      <c r="O6" s="34" t="str">
        <f t="shared" si="3"/>
        <v>該当数値なし</v>
      </c>
      <c r="P6" s="34">
        <f t="shared" si="3"/>
        <v>2.0099999999999998</v>
      </c>
      <c r="Q6" s="34">
        <f t="shared" si="3"/>
        <v>100</v>
      </c>
      <c r="R6" s="34">
        <f t="shared" si="3"/>
        <v>3850</v>
      </c>
      <c r="S6" s="34">
        <f t="shared" si="3"/>
        <v>3297</v>
      </c>
      <c r="T6" s="34">
        <f t="shared" si="3"/>
        <v>175.82</v>
      </c>
      <c r="U6" s="34">
        <f t="shared" si="3"/>
        <v>18.75</v>
      </c>
      <c r="V6" s="34">
        <f t="shared" si="3"/>
        <v>65</v>
      </c>
      <c r="W6" s="34">
        <f t="shared" si="3"/>
        <v>7.0000000000000007E-2</v>
      </c>
      <c r="X6" s="34">
        <f t="shared" si="3"/>
        <v>928.57</v>
      </c>
      <c r="Y6" s="35">
        <f>IF(Y7="",NA(),Y7)</f>
        <v>38.020000000000003</v>
      </c>
      <c r="Z6" s="35">
        <f t="shared" ref="Z6:AH6" si="4">IF(Z7="",NA(),Z7)</f>
        <v>99.31</v>
      </c>
      <c r="AA6" s="35">
        <f t="shared" si="4"/>
        <v>102.67</v>
      </c>
      <c r="AB6" s="35">
        <f t="shared" si="4"/>
        <v>98.73</v>
      </c>
      <c r="AC6" s="35">
        <f t="shared" si="4"/>
        <v>101.61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2332.5300000000002</v>
      </c>
      <c r="BG6" s="35">
        <f t="shared" ref="BG6:BO6" si="7">IF(BG7="",NA(),BG7)</f>
        <v>310.67</v>
      </c>
      <c r="BH6" s="35">
        <f t="shared" si="7"/>
        <v>1807.21</v>
      </c>
      <c r="BI6" s="35">
        <f t="shared" si="7"/>
        <v>1936.09</v>
      </c>
      <c r="BJ6" s="35">
        <f t="shared" si="7"/>
        <v>1814.15</v>
      </c>
      <c r="BK6" s="35">
        <f t="shared" si="7"/>
        <v>1403.1</v>
      </c>
      <c r="BL6" s="35">
        <f t="shared" si="7"/>
        <v>37.04</v>
      </c>
      <c r="BM6" s="35">
        <f t="shared" si="7"/>
        <v>1395.89</v>
      </c>
      <c r="BN6" s="34" t="e">
        <f t="shared" si="7"/>
        <v>#N/A</v>
      </c>
      <c r="BO6" s="34" t="e">
        <f t="shared" si="7"/>
        <v>#N/A</v>
      </c>
      <c r="BP6" s="34" t="str">
        <f>IF(BP7="","",IF(BP7="-","【-】","【"&amp;SUBSTITUTE(TEXT(BP7,"#,##0.00"),"-","△")&amp;"】"))</f>
        <v>【572.59】</v>
      </c>
      <c r="BQ6" s="35">
        <f>IF(BQ7="",NA(),BQ7)</f>
        <v>19.46</v>
      </c>
      <c r="BR6" s="35">
        <f t="shared" ref="BR6:BZ6" si="8">IF(BR7="",NA(),BR7)</f>
        <v>53.98</v>
      </c>
      <c r="BS6" s="35">
        <f t="shared" si="8"/>
        <v>33.67</v>
      </c>
      <c r="BT6" s="35">
        <f t="shared" si="8"/>
        <v>20.96</v>
      </c>
      <c r="BU6" s="35">
        <f t="shared" si="8"/>
        <v>60.13</v>
      </c>
      <c r="BV6" s="35">
        <f t="shared" si="8"/>
        <v>17.22</v>
      </c>
      <c r="BW6" s="35">
        <f t="shared" si="8"/>
        <v>19.829999999999998</v>
      </c>
      <c r="BX6" s="35">
        <f t="shared" si="8"/>
        <v>30.19</v>
      </c>
      <c r="BY6" s="34" t="e">
        <f t="shared" si="8"/>
        <v>#N/A</v>
      </c>
      <c r="BZ6" s="34" t="e">
        <f t="shared" si="8"/>
        <v>#N/A</v>
      </c>
      <c r="CA6" s="34" t="str">
        <f>IF(CA7="","",IF(CA7="-","【-】","【"&amp;SUBSTITUTE(TEXT(CA7,"#,##0.00"),"-","△")&amp;"】"))</f>
        <v>【42.78】</v>
      </c>
      <c r="CB6" s="35">
        <f>IF(CB7="",NA(),CB7)</f>
        <v>738.14</v>
      </c>
      <c r="CC6" s="35">
        <f t="shared" ref="CC6:CK6" si="9">IF(CC7="",NA(),CC7)</f>
        <v>250.77</v>
      </c>
      <c r="CD6" s="35">
        <f t="shared" si="9"/>
        <v>401.74</v>
      </c>
      <c r="CE6" s="35">
        <f t="shared" si="9"/>
        <v>649.4</v>
      </c>
      <c r="CF6" s="35">
        <f t="shared" si="9"/>
        <v>230.27</v>
      </c>
      <c r="CG6" s="35">
        <f t="shared" si="9"/>
        <v>1000.83</v>
      </c>
      <c r="CH6" s="35">
        <f t="shared" si="9"/>
        <v>826.87</v>
      </c>
      <c r="CI6" s="35">
        <f t="shared" si="9"/>
        <v>547.11</v>
      </c>
      <c r="CJ6" s="34" t="e">
        <f t="shared" si="9"/>
        <v>#N/A</v>
      </c>
      <c r="CK6" s="34" t="e">
        <f t="shared" si="9"/>
        <v>#N/A</v>
      </c>
      <c r="CL6" s="34" t="str">
        <f>IF(CL7="","",IF(CL7="-","【-】","【"&amp;SUBSTITUTE(TEXT(CL7,"#,##0.00"),"-","△")&amp;"】"))</f>
        <v>【440.91】</v>
      </c>
      <c r="CM6" s="34">
        <f>IF(CM7="",NA(),CM7)</f>
        <v>0</v>
      </c>
      <c r="CN6" s="34">
        <f t="shared" ref="CN6:CV6" si="10">IF(CN7="",NA(),CN7)</f>
        <v>0</v>
      </c>
      <c r="CO6" s="34">
        <f t="shared" si="10"/>
        <v>0</v>
      </c>
      <c r="CP6" s="35">
        <f t="shared" si="10"/>
        <v>55.56</v>
      </c>
      <c r="CQ6" s="35">
        <f t="shared" si="10"/>
        <v>55.56</v>
      </c>
      <c r="CR6" s="35">
        <f t="shared" si="10"/>
        <v>37.14</v>
      </c>
      <c r="CS6" s="35">
        <f t="shared" si="10"/>
        <v>32.94</v>
      </c>
      <c r="CT6" s="35">
        <f t="shared" si="10"/>
        <v>23.57</v>
      </c>
      <c r="CU6" s="34" t="e">
        <f t="shared" si="10"/>
        <v>#N/A</v>
      </c>
      <c r="CV6" s="34" t="e">
        <f t="shared" si="10"/>
        <v>#N/A</v>
      </c>
      <c r="CW6" s="34" t="str">
        <f>IF(CW7="","",IF(CW7="-","【-】","【"&amp;SUBSTITUTE(TEXT(CW7,"#,##0.00"),"-","△")&amp;"】"))</f>
        <v>【40.60】</v>
      </c>
      <c r="CX6" s="35">
        <f>IF(CX7="",NA(),CX7)</f>
        <v>54.32</v>
      </c>
      <c r="CY6" s="35">
        <f t="shared" ref="CY6:DG6" si="11">IF(CY7="",NA(),CY7)</f>
        <v>53.85</v>
      </c>
      <c r="CZ6" s="35">
        <f t="shared" si="11"/>
        <v>53.95</v>
      </c>
      <c r="DA6" s="35">
        <f t="shared" si="11"/>
        <v>60.94</v>
      </c>
      <c r="DB6" s="35">
        <f t="shared" si="11"/>
        <v>61.54</v>
      </c>
      <c r="DC6" s="35">
        <f t="shared" si="11"/>
        <v>83.79</v>
      </c>
      <c r="DD6" s="35">
        <f t="shared" si="11"/>
        <v>88.29</v>
      </c>
      <c r="DE6" s="35">
        <f t="shared" si="11"/>
        <v>79.72</v>
      </c>
      <c r="DF6" s="34" t="e">
        <f t="shared" si="11"/>
        <v>#N/A</v>
      </c>
      <c r="DG6" s="34" t="e">
        <f t="shared" si="11"/>
        <v>#N/A</v>
      </c>
      <c r="DH6" s="34" t="str">
        <f>IF(DH7="","",IF(DH7="-","【-】","【"&amp;SUBSTITUTE(TEXT(DH7,"#,##0.00"),"-","△")&amp;"】"))</f>
        <v>【89.97】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t="e">
        <f t="shared" si="14"/>
        <v>#N/A</v>
      </c>
      <c r="EN6" s="34" t="e">
        <f t="shared" si="14"/>
        <v>#N/A</v>
      </c>
      <c r="EO6" s="34" t="str">
        <f>IF(EO7="","",IF(EO7="-","【-】","【"&amp;SUBSTITUTE(TEXT(EO7,"#,##0.00"),"-","△")&amp;"】"))</f>
        <v>【0.00】</v>
      </c>
    </row>
    <row r="7" spans="1:145" s="36" customFormat="1" x14ac:dyDescent="0.15">
      <c r="A7" s="28"/>
      <c r="B7" s="37">
        <v>2019</v>
      </c>
      <c r="C7" s="37">
        <v>74233</v>
      </c>
      <c r="D7" s="37">
        <v>47</v>
      </c>
      <c r="E7" s="37">
        <v>17</v>
      </c>
      <c r="F7" s="37">
        <v>7</v>
      </c>
      <c r="G7" s="37">
        <v>0</v>
      </c>
      <c r="H7" s="37" t="s">
        <v>98</v>
      </c>
      <c r="I7" s="37" t="s">
        <v>99</v>
      </c>
      <c r="J7" s="37" t="s">
        <v>100</v>
      </c>
      <c r="K7" s="37" t="s">
        <v>101</v>
      </c>
      <c r="L7" s="37" t="s">
        <v>102</v>
      </c>
      <c r="M7" s="37" t="s">
        <v>103</v>
      </c>
      <c r="N7" s="38" t="s">
        <v>104</v>
      </c>
      <c r="O7" s="38" t="s">
        <v>105</v>
      </c>
      <c r="P7" s="38">
        <v>2.0099999999999998</v>
      </c>
      <c r="Q7" s="38">
        <v>100</v>
      </c>
      <c r="R7" s="38">
        <v>3850</v>
      </c>
      <c r="S7" s="38">
        <v>3297</v>
      </c>
      <c r="T7" s="38">
        <v>175.82</v>
      </c>
      <c r="U7" s="38">
        <v>18.75</v>
      </c>
      <c r="V7" s="38">
        <v>65</v>
      </c>
      <c r="W7" s="38">
        <v>7.0000000000000007E-2</v>
      </c>
      <c r="X7" s="38">
        <v>928.57</v>
      </c>
      <c r="Y7" s="38">
        <v>38.020000000000003</v>
      </c>
      <c r="Z7" s="38">
        <v>99.31</v>
      </c>
      <c r="AA7" s="38">
        <v>102.67</v>
      </c>
      <c r="AB7" s="38">
        <v>98.73</v>
      </c>
      <c r="AC7" s="38">
        <v>101.61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2332.5300000000002</v>
      </c>
      <c r="BG7" s="38">
        <v>310.67</v>
      </c>
      <c r="BH7" s="38">
        <v>1807.21</v>
      </c>
      <c r="BI7" s="38">
        <v>1936.09</v>
      </c>
      <c r="BJ7" s="38">
        <v>1814.15</v>
      </c>
      <c r="BK7" s="38">
        <v>1403.1</v>
      </c>
      <c r="BL7" s="38">
        <v>37.04</v>
      </c>
      <c r="BM7" s="38">
        <v>1395.89</v>
      </c>
      <c r="BN7" s="38"/>
      <c r="BO7" s="38"/>
      <c r="BP7" s="38">
        <v>572.59</v>
      </c>
      <c r="BQ7" s="38">
        <v>19.46</v>
      </c>
      <c r="BR7" s="38">
        <v>53.98</v>
      </c>
      <c r="BS7" s="38">
        <v>33.67</v>
      </c>
      <c r="BT7" s="38">
        <v>20.96</v>
      </c>
      <c r="BU7" s="38">
        <v>60.13</v>
      </c>
      <c r="BV7" s="38">
        <v>17.22</v>
      </c>
      <c r="BW7" s="38">
        <v>19.829999999999998</v>
      </c>
      <c r="BX7" s="38">
        <v>30.19</v>
      </c>
      <c r="BY7" s="38"/>
      <c r="BZ7" s="38"/>
      <c r="CA7" s="38">
        <v>42.78</v>
      </c>
      <c r="CB7" s="38">
        <v>738.14</v>
      </c>
      <c r="CC7" s="38">
        <v>250.77</v>
      </c>
      <c r="CD7" s="38">
        <v>401.74</v>
      </c>
      <c r="CE7" s="38">
        <v>649.4</v>
      </c>
      <c r="CF7" s="38">
        <v>230.27</v>
      </c>
      <c r="CG7" s="38">
        <v>1000.83</v>
      </c>
      <c r="CH7" s="38">
        <v>826.87</v>
      </c>
      <c r="CI7" s="38">
        <v>547.11</v>
      </c>
      <c r="CJ7" s="38"/>
      <c r="CK7" s="38"/>
      <c r="CL7" s="38">
        <v>440.91</v>
      </c>
      <c r="CM7" s="38">
        <v>0</v>
      </c>
      <c r="CN7" s="38">
        <v>0</v>
      </c>
      <c r="CO7" s="38">
        <v>0</v>
      </c>
      <c r="CP7" s="38">
        <v>55.56</v>
      </c>
      <c r="CQ7" s="38">
        <v>55.56</v>
      </c>
      <c r="CR7" s="38">
        <v>37.14</v>
      </c>
      <c r="CS7" s="38">
        <v>32.94</v>
      </c>
      <c r="CT7" s="38">
        <v>23.57</v>
      </c>
      <c r="CU7" s="38"/>
      <c r="CV7" s="38"/>
      <c r="CW7" s="38">
        <v>40.6</v>
      </c>
      <c r="CX7" s="38">
        <v>54.32</v>
      </c>
      <c r="CY7" s="38">
        <v>53.85</v>
      </c>
      <c r="CZ7" s="38">
        <v>53.95</v>
      </c>
      <c r="DA7" s="38">
        <v>60.94</v>
      </c>
      <c r="DB7" s="38">
        <v>61.54</v>
      </c>
      <c r="DC7" s="38">
        <v>83.79</v>
      </c>
      <c r="DD7" s="38">
        <v>88.29</v>
      </c>
      <c r="DE7" s="38">
        <v>79.72</v>
      </c>
      <c r="DF7" s="38"/>
      <c r="DG7" s="38"/>
      <c r="DH7" s="38">
        <v>89.97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c r="EN7" s="38"/>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2021-01-18T07:23:49Z</cp:lastPrinted>
  <dcterms:created xsi:type="dcterms:W3CDTF">2020-12-04T03:13:09Z</dcterms:created>
  <dcterms:modified xsi:type="dcterms:W3CDTF">2021-01-18T07:23:52Z</dcterms:modified>
  <cp:category/>
</cp:coreProperties>
</file>