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１月）\20210112_05_R02年調査（R01年度分）\02 作成\"/>
    </mc:Choice>
  </mc:AlternateContent>
  <xr:revisionPtr revIDLastSave="0" documentId="13_ncr:1_{19EA8CB7-C02B-459C-8472-6E323F6B327C}" xr6:coauthVersionLast="46" xr6:coauthVersionMax="46" xr10:uidLastSave="{00000000-0000-0000-0000-000000000000}"/>
  <workbookProtection workbookAlgorithmName="SHA-512" workbookHashValue="p1GvR8DJ9f3aHomyEeiCBbttsl3aqIPo0omB4kWUqyPcO8wolSnjvAcKHjaFXdiUeyZUJIXyHl8WgUEj5vQb/w==" workbookSaltValue="+b/fTJhzBPIxKjbU2d+9z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<sst xmlns="http://schemas.openxmlformats.org/spreadsheetml/2006/main" count="236" uniqueCount="121">
  <si>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</si>
  <si>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</si>
  <si>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</si>
  <si>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</si>
  <si>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</si>
  <si>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</si>
  <si>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</si>
  <si>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</si>
  <si>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</si>
  <si>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</si>
  <si>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</si>
  <si>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</si>
  <si>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</si>
  <si>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</si>
  <si>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</si>
  <si>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</si>
  <si>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</si>
  <si>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</si>
  <si>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</si>
  <si>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</si>
  <si>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</si>
  <si>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</si>
  <si>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</si>
  <si>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</si>
  <si>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</si>
  <si>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</si>
  <si>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</si>
  <si>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</si>
  <si>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</si>
  <si>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</si>
  <si>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</si>
  <si>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</si>
  <si>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</si>
  <si>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</si>
  <si>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</si>
  <si>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</si>
  <si>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</si>
  <si>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</si>
  <si>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</si>
  <si>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</si>
  <si>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</si>
  <si>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</si>
  <si>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</si>
  <si>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</si>
  <si>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</si>
  <si>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</si>
  <si>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</si>
  <si>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</si>
  <si>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</si>
  <si>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</si>
  <si>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</si>
  <si>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</si>
  <si>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</si>
  <si>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</si>
  <si>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</si>
  <si>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</si>
  <si>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</si>
  <si>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</si>
  <si>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</si>
  <si>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</si>
  <si>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</si>
  <si>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</si>
  <si>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</si>
  <si>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</si>
  <si>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</si>
  <si>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</si>
  <si>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</si>
  <si>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</si>
  <si>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</si>
  <si>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</si>
  <si>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</si>
  <si>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</si>
  <si>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</si>
  <si>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</si>
  <si>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</si>
  <si>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</si>
  <si>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</si>
  <si>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</si>
  <si>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</si>
  <si>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</si>
  <si>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</si>
  <si>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</si>
  <si>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</si>
  <si>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</si>
  <si>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</si>
  <si>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</si>
  <si>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</si>
  <si>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</si>
  <si>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</si>
  <si>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</si>
  <si>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</si>
  <si>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</si>
  <si>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</si>
  <si>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</si>
  <si>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</si>
  <si>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</si>
  <si>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</si>
  <si>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</si>
  <si>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</si>
  <si>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</si>
  <si>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</si>
  <si>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</si>
  <si>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</si>
  <si>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</si>
  <si>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</si>
  <si>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</si>
  <si>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</si>
  <si>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</si>
  <si>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</si>
  <si>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</si>
  <si>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</si>
  <si>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</si>
  <si>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</si>
  <si>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</si>
  <si>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</si>
  <si>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</si>
  <si>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</si>
  <si>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</si>
  <si>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</si>
  <si>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供用開始後、19年が経過していますが、管渠の老朽化は、みられません。</t>
    <phoneticPr fontId="4"/>
  </si>
  <si>
    <t xml:space="preserve">　『①収益的収支比率』を見ると、単年度収支で黒字となっているものの、『⑤経費回収率』が100％を下回っており、『⑥汚水処理原価』も類似団体を上回っている状況です。
　主に人口減少に伴う使用料収入の減少と施設管理委託料の増加によるものであり、今後とも汚水処理原価は高い水準を示すと考えられます。
　『⑧水洗化率』が減少した要因として、移住定住対策により非水洗住宅への入居者が増加したため、処理区域内人口と水洗便所設置済人口のバランスに影響を与えたと考えます。
　人口減少に伴い使用料収入は減少傾向にあることから、安定した経営を行うためにも、使用料の見直しや更なる経費削減などの経営改善に努める必要があります。
</t>
    <rPh sb="48" eb="50">
      <t>シタマワ</t>
    </rPh>
    <rPh sb="65" eb="67">
      <t>ルイジ</t>
    </rPh>
    <rPh sb="67" eb="69">
      <t>ダンタイ</t>
    </rPh>
    <rPh sb="70" eb="72">
      <t>ウワマワ</t>
    </rPh>
    <rPh sb="76" eb="78">
      <t>ジョウキョウ</t>
    </rPh>
    <rPh sb="92" eb="95">
      <t>シヨウリョウ</t>
    </rPh>
    <rPh sb="95" eb="97">
      <t>シュウニュウ</t>
    </rPh>
    <rPh sb="101" eb="103">
      <t>シセツ</t>
    </rPh>
    <rPh sb="103" eb="105">
      <t>カンリ</t>
    </rPh>
    <rPh sb="105" eb="108">
      <t>イタクリョウ</t>
    </rPh>
    <rPh sb="109" eb="111">
      <t>ゾウカ</t>
    </rPh>
    <rPh sb="151" eb="154">
      <t>スイセンカ</t>
    </rPh>
    <rPh sb="154" eb="155">
      <t>リツ</t>
    </rPh>
    <rPh sb="157" eb="159">
      <t>ゲンショウ</t>
    </rPh>
    <rPh sb="161" eb="163">
      <t>ヨウイン</t>
    </rPh>
    <rPh sb="167" eb="169">
      <t>イジュウ</t>
    </rPh>
    <rPh sb="169" eb="171">
      <t>テイジュウ</t>
    </rPh>
    <rPh sb="171" eb="173">
      <t>タイサク</t>
    </rPh>
    <rPh sb="185" eb="186">
      <t>シャ</t>
    </rPh>
    <rPh sb="187" eb="189">
      <t>ゾウカ</t>
    </rPh>
    <rPh sb="194" eb="196">
      <t>ショリ</t>
    </rPh>
    <rPh sb="196" eb="199">
      <t>クイキナイ</t>
    </rPh>
    <rPh sb="199" eb="201">
      <t>ジンコウ</t>
    </rPh>
    <rPh sb="202" eb="204">
      <t>スイセン</t>
    </rPh>
    <rPh sb="204" eb="206">
      <t>ベンジョ</t>
    </rPh>
    <rPh sb="206" eb="208">
      <t>セッチ</t>
    </rPh>
    <rPh sb="208" eb="209">
      <t>ズミ</t>
    </rPh>
    <rPh sb="209" eb="211">
      <t>ジンコウ</t>
    </rPh>
    <rPh sb="232" eb="234">
      <t>ジンコウ</t>
    </rPh>
    <rPh sb="234" eb="236">
      <t>ゲンショウ</t>
    </rPh>
    <rPh sb="237" eb="238">
      <t>トモナ</t>
    </rPh>
    <rPh sb="239" eb="242">
      <t>シヨウリョウ</t>
    </rPh>
    <rPh sb="242" eb="244">
      <t>シュウニュウ</t>
    </rPh>
    <rPh sb="257" eb="259">
      <t>アンテイ</t>
    </rPh>
    <rPh sb="261" eb="263">
      <t>ケイエイ</t>
    </rPh>
    <rPh sb="264" eb="26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</si>
</sst>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0.31</c:v>
                </c:pt>
                <c:pt idx="1">
                  <c:v>0</c:v>
                </c:pt>
                <c:pt idx="2">
                  <c:v>0</c:v>
                </c:pt>
                <c:pt idx="3" formatCode="#,##0.00;&quot;△&quot;#,##0.00;&quot;-&quot;">
                  <c:v>0.55000000000000004</c:v>
                </c:pt>
                <c:pt idx="4" formatCode="#,##0.00;&quot;△&quot;#,##0.00;&quot;-&quot;">
                  <c:v>0.97</c:v>
                </c:pt>
              </c:numCache>
            </c:numRef>
          </c:val>
          <c:extLst>
            <c:ext xmlns:c16="http://schemas.microsoft.com/office/drawing/2014/chart" uri="{C3380CC4-5D6E-409C-BE32-E72D297353CC}">
              <c16:uniqueId val="{00000000-8DBE-4DC6-973D-1C8EAC1FF4D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8DBE-4DC6-973D-1C8EAC1FF4D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40.909999999999997</c:v>
                </c:pt>
                <c:pt idx="1">
                  <c:v>39.18</c:v>
                </c:pt>
                <c:pt idx="2">
                  <c:v>41.64</c:v>
                </c:pt>
                <c:pt idx="3">
                  <c:v>38.549999999999997</c:v>
                </c:pt>
                <c:pt idx="4">
                  <c:v>37.090000000000003</c:v>
                </c:pt>
              </c:numCache>
            </c:numRef>
          </c:val>
          <c:extLst>
            <c:ext xmlns:c16="http://schemas.microsoft.com/office/drawing/2014/chart" uri="{C3380CC4-5D6E-409C-BE32-E72D297353CC}">
              <c16:uniqueId val="{00000000-0ED6-4917-BE43-94F272B53B5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0ED6-4917-BE43-94F272B53B5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82.6</c:v>
                </c:pt>
                <c:pt idx="1">
                  <c:v>81.77</c:v>
                </c:pt>
                <c:pt idx="2">
                  <c:v>80.239999999999995</c:v>
                </c:pt>
                <c:pt idx="3">
                  <c:v>83.86</c:v>
                </c:pt>
                <c:pt idx="4">
                  <c:v>78.77</c:v>
                </c:pt>
              </c:numCache>
            </c:numRef>
          </c:val>
          <c:extLst>
            <c:ext xmlns:c16="http://schemas.microsoft.com/office/drawing/2014/chart" uri="{C3380CC4-5D6E-409C-BE32-E72D297353CC}">
              <c16:uniqueId val="{00000000-EC41-4D54-A544-E5467A3321B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EC41-4D54-A544-E5467A3321B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100.13</c:v>
                </c:pt>
                <c:pt idx="1">
                  <c:v>102.44</c:v>
                </c:pt>
                <c:pt idx="2">
                  <c:v>110.88</c:v>
                </c:pt>
                <c:pt idx="3">
                  <c:v>120.82</c:v>
                </c:pt>
                <c:pt idx="4">
                  <c:v>114.99</c:v>
                </c:pt>
              </c:numCache>
            </c:numRef>
          </c:val>
          <c:extLst>
            <c:ext xmlns:c16="http://schemas.microsoft.com/office/drawing/2014/chart" uri="{C3380CC4-5D6E-409C-BE32-E72D297353CC}">
              <c16:uniqueId val="{00000000-FB74-46FD-B760-627B31FDC4A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74-46FD-B760-627B31FDC4A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8B-4C27-A517-E4FD4CA8F2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8B-4C27-A517-E4FD4CA8F2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D9-48BD-8C98-C9DF3CA6BAE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D9-48BD-8C98-C9DF3CA6BAE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A4-41CC-B59B-05021FBB34A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A4-41CC-B59B-05021FBB34A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0-417A-863F-B23F1749149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0-417A-863F-B23F1749149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49.2</c:v>
                </c:pt>
                <c:pt idx="1">
                  <c:v>0</c:v>
                </c:pt>
                <c:pt idx="2">
                  <c:v>0</c:v>
                </c:pt>
                <c:pt idx="3">
                  <c:v>0</c:v>
                </c:pt>
                <c:pt idx="4">
                  <c:v>0</c:v>
                </c:pt>
              </c:numCache>
            </c:numRef>
          </c:val>
          <c:extLst>
            <c:ext xmlns:c16="http://schemas.microsoft.com/office/drawing/2014/chart" uri="{C3380CC4-5D6E-409C-BE32-E72D297353CC}">
              <c16:uniqueId val="{00000000-EB02-416F-953A-E6875F60B9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EB02-416F-953A-E6875F60B9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97.78</c:v>
                </c:pt>
                <c:pt idx="1">
                  <c:v>106.16</c:v>
                </c:pt>
                <c:pt idx="2">
                  <c:v>100</c:v>
                </c:pt>
                <c:pt idx="3">
                  <c:v>51.82</c:v>
                </c:pt>
                <c:pt idx="4">
                  <c:v>66.41</c:v>
                </c:pt>
              </c:numCache>
            </c:numRef>
          </c:val>
          <c:extLst>
            <c:ext xmlns:c16="http://schemas.microsoft.com/office/drawing/2014/chart" uri="{C3380CC4-5D6E-409C-BE32-E72D297353CC}">
              <c16:uniqueId val="{00000000-5228-45D1-BB52-242F37728AD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5228-45D1-BB52-242F37728AD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204.83</c:v>
                </c:pt>
                <c:pt idx="1">
                  <c:v>207.24</c:v>
                </c:pt>
                <c:pt idx="2">
                  <c:v>225.81</c:v>
                </c:pt>
                <c:pt idx="3">
                  <c:v>435.07</c:v>
                </c:pt>
                <c:pt idx="4">
                  <c:v>331.52</c:v>
                </c:pt>
              </c:numCache>
            </c:numRef>
          </c:val>
          <c:extLst>
            <c:ext xmlns:c16="http://schemas.microsoft.com/office/drawing/2014/chart" uri="{C3380CC4-5D6E-409C-BE32-E72D297353CC}">
              <c16:uniqueId val="{00000000-A120-41FA-9D16-2B159C5125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A120-41FA-9D16-2B159C5125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CD33" sqref="CD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南会津町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15318</v>
      </c>
      <c r="AM8" s="51"/>
      <c r="AN8" s="51"/>
      <c r="AO8" s="51"/>
      <c r="AP8" s="51"/>
      <c r="AQ8" s="51"/>
      <c r="AR8" s="51"/>
      <c r="AS8" s="51"/>
      <c r="AT8" s="46">
        <f>データ!T6</f>
        <v>886.47</v>
      </c>
      <c r="AU8" s="46"/>
      <c r="AV8" s="46"/>
      <c r="AW8" s="46"/>
      <c r="AX8" s="46"/>
      <c r="AY8" s="46"/>
      <c r="AZ8" s="46"/>
      <c r="BA8" s="46"/>
      <c r="BB8" s="46">
        <f>データ!U6</f>
        <v>17.28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12.34</v>
      </c>
      <c r="Q10" s="46"/>
      <c r="R10" s="46"/>
      <c r="S10" s="46"/>
      <c r="T10" s="46"/>
      <c r="U10" s="46"/>
      <c r="V10" s="46"/>
      <c r="W10" s="46">
        <f>データ!Q6</f>
        <v>108.31</v>
      </c>
      <c r="X10" s="46"/>
      <c r="Y10" s="46"/>
      <c r="Z10" s="46"/>
      <c r="AA10" s="46"/>
      <c r="AB10" s="46"/>
      <c r="AC10" s="46"/>
      <c r="AD10" s="51">
        <f>データ!R6</f>
        <v>4180</v>
      </c>
      <c r="AE10" s="51"/>
      <c r="AF10" s="51"/>
      <c r="AG10" s="51"/>
      <c r="AH10" s="51"/>
      <c r="AI10" s="51"/>
      <c r="AJ10" s="51"/>
      <c r="AK10" s="2"/>
      <c r="AL10" s="51">
        <f>データ!V6</f>
        <v>1870</v>
      </c>
      <c r="AM10" s="51"/>
      <c r="AN10" s="51"/>
      <c r="AO10" s="51"/>
      <c r="AP10" s="51"/>
      <c r="AQ10" s="51"/>
      <c r="AR10" s="51"/>
      <c r="AS10" s="51"/>
      <c r="AT10" s="46">
        <f>データ!W6</f>
        <v>1.04</v>
      </c>
      <c r="AU10" s="46"/>
      <c r="AV10" s="46"/>
      <c r="AW10" s="46"/>
      <c r="AX10" s="46"/>
      <c r="AY10" s="46"/>
      <c r="AZ10" s="46"/>
      <c r="BA10" s="46"/>
      <c r="BB10" s="46">
        <f>データ!X6</f>
        <v>1798.08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YxT7HyaRQ/2uzkl9/WUtHfYIMt6YpoIiLjmkXDPzR9zd+EaKphpd8y/zJqECq3OZ28e7OFXTiPmJ9zwLIPAtjA==" saltValue="2uMFT+Qb5CzgOiK1idaH/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73687</v>
      </c>
      <c r="D6" s="33">
        <f t="shared" si="3"/>
        <v>47</v>
      </c>
      <c r="E6" s="33">
        <f t="shared" si="3"/>
        <v>17</v>
      </c>
      <c r="F6" s="33">
        <f t="shared" si="3"/>
        <v>4</v>
      </c>
      <c r="G6" s="33">
        <f t="shared" si="3"/>
        <v>0</v>
      </c>
      <c r="H6" s="33" t="str">
        <f t="shared" si="3"/>
        <v>福島県　南会津町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12.34</v>
      </c>
      <c r="Q6" s="34">
        <f t="shared" si="3"/>
        <v>108.31</v>
      </c>
      <c r="R6" s="34">
        <f t="shared" si="3"/>
        <v>4180</v>
      </c>
      <c r="S6" s="34">
        <f t="shared" si="3"/>
        <v>15318</v>
      </c>
      <c r="T6" s="34">
        <f t="shared" si="3"/>
        <v>886.47</v>
      </c>
      <c r="U6" s="34">
        <f t="shared" si="3"/>
        <v>17.28</v>
      </c>
      <c r="V6" s="34">
        <f t="shared" si="3"/>
        <v>1870</v>
      </c>
      <c r="W6" s="34">
        <f t="shared" si="3"/>
        <v>1.04</v>
      </c>
      <c r="X6" s="34">
        <f t="shared" si="3"/>
        <v>1798.08</v>
      </c>
      <c r="Y6" s="35">
        <f>IF(Y7="",NA(),Y7)</f>
        <v>100.13</v>
      </c>
      <c r="Z6" s="35">
        <f t="shared" ref="Z6:AH6" si="4">IF(Z7="",NA(),Z7)</f>
        <v>102.44</v>
      </c>
      <c r="AA6" s="35">
        <f t="shared" si="4"/>
        <v>110.88</v>
      </c>
      <c r="AB6" s="35">
        <f t="shared" si="4"/>
        <v>120.82</v>
      </c>
      <c r="AC6" s="35">
        <f t="shared" si="4"/>
        <v>114.99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49.2</v>
      </c>
      <c r="BG6" s="34">
        <f t="shared" ref="BG6:BO6" si="7">IF(BG7="",NA(),BG7)</f>
        <v>0</v>
      </c>
      <c r="BH6" s="34">
        <f t="shared" si="7"/>
        <v>0</v>
      </c>
      <c r="BI6" s="34">
        <f t="shared" si="7"/>
        <v>0</v>
      </c>
      <c r="BJ6" s="34">
        <f t="shared" si="7"/>
        <v>0</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97.78</v>
      </c>
      <c r="BR6" s="35">
        <f t="shared" ref="BR6:BZ6" si="8">IF(BR7="",NA(),BR7)</f>
        <v>106.16</v>
      </c>
      <c r="BS6" s="35">
        <f t="shared" si="8"/>
        <v>100</v>
      </c>
      <c r="BT6" s="35">
        <f t="shared" si="8"/>
        <v>51.82</v>
      </c>
      <c r="BU6" s="35">
        <f t="shared" si="8"/>
        <v>66.41</v>
      </c>
      <c r="BV6" s="35">
        <f t="shared" si="8"/>
        <v>66.22</v>
      </c>
      <c r="BW6" s="35">
        <f t="shared" si="8"/>
        <v>69.87</v>
      </c>
      <c r="BX6" s="35">
        <f t="shared" si="8"/>
        <v>74.3</v>
      </c>
      <c r="BY6" s="35">
        <f t="shared" si="8"/>
        <v>72.260000000000005</v>
      </c>
      <c r="BZ6" s="35">
        <f t="shared" si="8"/>
        <v>71.84</v>
      </c>
      <c r="CA6" s="34" t="str">
        <f>IF(CA7="","",IF(CA7="-","【-】","【"&amp;SUBSTITUTE(TEXT(CA7,"#,##0.00"),"-","△")&amp;"】"))</f>
        <v>【74.17】</v>
      </c>
      <c r="CB6" s="35">
        <f>IF(CB7="",NA(),CB7)</f>
        <v>204.83</v>
      </c>
      <c r="CC6" s="35">
        <f t="shared" ref="CC6:CK6" si="9">IF(CC7="",NA(),CC7)</f>
        <v>207.24</v>
      </c>
      <c r="CD6" s="35">
        <f t="shared" si="9"/>
        <v>225.81</v>
      </c>
      <c r="CE6" s="35">
        <f t="shared" si="9"/>
        <v>435.07</v>
      </c>
      <c r="CF6" s="35">
        <f t="shared" si="9"/>
        <v>331.52</v>
      </c>
      <c r="CG6" s="35">
        <f t="shared" si="9"/>
        <v>246.72</v>
      </c>
      <c r="CH6" s="35">
        <f t="shared" si="9"/>
        <v>234.96</v>
      </c>
      <c r="CI6" s="35">
        <f t="shared" si="9"/>
        <v>221.81</v>
      </c>
      <c r="CJ6" s="35">
        <f t="shared" si="9"/>
        <v>230.02</v>
      </c>
      <c r="CK6" s="35">
        <f t="shared" si="9"/>
        <v>228.47</v>
      </c>
      <c r="CL6" s="34" t="str">
        <f>IF(CL7="","",IF(CL7="-","【-】","【"&amp;SUBSTITUTE(TEXT(CL7,"#,##0.00"),"-","△")&amp;"】"))</f>
        <v>【218.56】</v>
      </c>
      <c r="CM6" s="35">
        <f>IF(CM7="",NA(),CM7)</f>
        <v>40.909999999999997</v>
      </c>
      <c r="CN6" s="35">
        <f t="shared" ref="CN6:CV6" si="10">IF(CN7="",NA(),CN7)</f>
        <v>39.18</v>
      </c>
      <c r="CO6" s="35">
        <f t="shared" si="10"/>
        <v>41.64</v>
      </c>
      <c r="CP6" s="35">
        <f t="shared" si="10"/>
        <v>38.549999999999997</v>
      </c>
      <c r="CQ6" s="35">
        <f t="shared" si="10"/>
        <v>37.090000000000003</v>
      </c>
      <c r="CR6" s="35">
        <f t="shared" si="10"/>
        <v>41.35</v>
      </c>
      <c r="CS6" s="35">
        <f t="shared" si="10"/>
        <v>42.9</v>
      </c>
      <c r="CT6" s="35">
        <f t="shared" si="10"/>
        <v>43.36</v>
      </c>
      <c r="CU6" s="35">
        <f t="shared" si="10"/>
        <v>42.56</v>
      </c>
      <c r="CV6" s="35">
        <f t="shared" si="10"/>
        <v>42.47</v>
      </c>
      <c r="CW6" s="34" t="str">
        <f>IF(CW7="","",IF(CW7="-","【-】","【"&amp;SUBSTITUTE(TEXT(CW7,"#,##0.00"),"-","△")&amp;"】"))</f>
        <v>【42.86】</v>
      </c>
      <c r="CX6" s="35">
        <f>IF(CX7="",NA(),CX7)</f>
        <v>82.6</v>
      </c>
      <c r="CY6" s="35">
        <f t="shared" ref="CY6:DG6" si="11">IF(CY7="",NA(),CY7)</f>
        <v>81.77</v>
      </c>
      <c r="CZ6" s="35">
        <f t="shared" si="11"/>
        <v>80.239999999999995</v>
      </c>
      <c r="DA6" s="35">
        <f t="shared" si="11"/>
        <v>83.86</v>
      </c>
      <c r="DB6" s="35">
        <f t="shared" si="11"/>
        <v>78.77</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0.31</v>
      </c>
      <c r="EF6" s="34">
        <f t="shared" ref="EF6:EN6" si="14">IF(EF7="",NA(),EF7)</f>
        <v>0</v>
      </c>
      <c r="EG6" s="34">
        <f t="shared" si="14"/>
        <v>0</v>
      </c>
      <c r="EH6" s="35">
        <f t="shared" si="14"/>
        <v>0.55000000000000004</v>
      </c>
      <c r="EI6" s="35">
        <f t="shared" si="14"/>
        <v>0.97</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73687</v>
      </c>
      <c r="D7" s="37">
        <v>47</v>
      </c>
      <c r="E7" s="37">
        <v>17</v>
      </c>
      <c r="F7" s="37">
        <v>4</v>
      </c>
      <c r="G7" s="37">
        <v>0</v>
      </c>
      <c r="H7" s="37" t="s">
        <v>98</v>
      </c>
      <c r="I7" s="37" t="s">
        <v>99</v>
      </c>
      <c r="J7" s="37" t="s">
        <v>100</v>
      </c>
      <c r="K7" s="37" t="s">
        <v>101</v>
      </c>
      <c r="L7" s="37" t="s">
        <v>102</v>
      </c>
      <c r="M7" s="37" t="s">
        <v>103</v>
      </c>
      <c r="N7" s="38" t="s">
        <v>104</v>
      </c>
      <c r="O7" s="38" t="s">
        <v>105</v>
      </c>
      <c r="P7" s="38">
        <v>12.34</v>
      </c>
      <c r="Q7" s="38">
        <v>108.31</v>
      </c>
      <c r="R7" s="38">
        <v>4180</v>
      </c>
      <c r="S7" s="38">
        <v>15318</v>
      </c>
      <c r="T7" s="38">
        <v>886.47</v>
      </c>
      <c r="U7" s="38">
        <v>17.28</v>
      </c>
      <c r="V7" s="38">
        <v>1870</v>
      </c>
      <c r="W7" s="38">
        <v>1.04</v>
      </c>
      <c r="X7" s="38">
        <v>1798.08</v>
      </c>
      <c r="Y7" s="38">
        <v>100.13</v>
      </c>
      <c r="Z7" s="38">
        <v>102.44</v>
      </c>
      <c r="AA7" s="38">
        <v>110.88</v>
      </c>
      <c r="AB7" s="38">
        <v>120.82</v>
      </c>
      <c r="AC7" s="38">
        <v>114.99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49.2</v>
      </c>
      <c r="BG7" s="38">
        <v>0</v>
      </c>
      <c r="BH7" s="38">
        <v>0</v>
      </c>
      <c r="BI7" s="38">
        <v>0</v>
      </c>
      <c r="BJ7" s="38">
        <v>0</v>
      </c>
      <c r="BK7" s="38">
        <v>1434.89</v>
      </c>
      <c r="BL7" s="38">
        <v>1298.9100000000001</v>
      </c>
      <c r="BM7" s="38">
        <v>1243.71</v>
      </c>
      <c r="BN7" s="38">
        <v>1194.1500000000001</v>
      </c>
      <c r="BO7" s="38">
        <v>1206.79</v>
      </c>
      <c r="BP7" s="38">
        <v>1218.7</v>
      </c>
      <c r="BQ7" s="38">
        <v>97.78</v>
      </c>
      <c r="BR7" s="38">
        <v>106.16</v>
      </c>
      <c r="BS7" s="38">
        <v>100</v>
      </c>
      <c r="BT7" s="38">
        <v>51.82</v>
      </c>
      <c r="BU7" s="38">
        <v>66.41</v>
      </c>
      <c r="BV7" s="38">
        <v>66.22</v>
      </c>
      <c r="BW7" s="38">
        <v>69.87</v>
      </c>
      <c r="BX7" s="38">
        <v>74.3</v>
      </c>
      <c r="BY7" s="38">
        <v>72.260000000000005</v>
      </c>
      <c r="BZ7" s="38">
        <v>71.84</v>
      </c>
      <c r="CA7" s="38">
        <v>74.17</v>
      </c>
      <c r="CB7" s="38">
        <v>204.83</v>
      </c>
      <c r="CC7" s="38">
        <v>207.24</v>
      </c>
      <c r="CD7" s="38">
        <v>225.81</v>
      </c>
      <c r="CE7" s="38">
        <v>435.07</v>
      </c>
      <c r="CF7" s="38">
        <v>331.52</v>
      </c>
      <c r="CG7" s="38">
        <v>246.72</v>
      </c>
      <c r="CH7" s="38">
        <v>234.96</v>
      </c>
      <c r="CI7" s="38">
        <v>221.81</v>
      </c>
      <c r="CJ7" s="38">
        <v>230.02</v>
      </c>
      <c r="CK7" s="38">
        <v>228.47</v>
      </c>
      <c r="CL7" s="38">
        <v>218.56</v>
      </c>
      <c r="CM7" s="38">
        <v>40.909999999999997</v>
      </c>
      <c r="CN7" s="38">
        <v>39.18</v>
      </c>
      <c r="CO7" s="38">
        <v>41.64</v>
      </c>
      <c r="CP7" s="38">
        <v>38.549999999999997</v>
      </c>
      <c r="CQ7" s="38">
        <v>37.090000000000003</v>
      </c>
      <c r="CR7" s="38">
        <v>41.35</v>
      </c>
      <c r="CS7" s="38">
        <v>42.9</v>
      </c>
      <c r="CT7" s="38">
        <v>43.36</v>
      </c>
      <c r="CU7" s="38">
        <v>42.56</v>
      </c>
      <c r="CV7" s="38">
        <v>42.47</v>
      </c>
      <c r="CW7" s="38">
        <v>42.86</v>
      </c>
      <c r="CX7" s="38">
        <v>82.6</v>
      </c>
      <c r="CY7" s="38">
        <v>81.77</v>
      </c>
      <c r="CZ7" s="38">
        <v>80.239999999999995</v>
      </c>
      <c r="DA7" s="38">
        <v>83.86</v>
      </c>
      <c r="DB7" s="38">
        <v>78.77</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0.31</v>
      </c>
      <c r="EF7" s="38">
        <v>0</v>
      </c>
      <c r="EG7" s="38">
        <v>0</v>
      </c>
      <c r="EH7" s="38">
        <v>0.55000000000000004</v>
      </c>
      <c r="EI7" s="38">
        <v>0.97</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113</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