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youyuu\●kyouyuu_soumu\財政係\●回答提出\R030112_【照会市町村財政課1月29日（金）期限】公営企業に係る経営比較分析表（令和元年度決算）の分析等について\"/>
    </mc:Choice>
  </mc:AlternateContent>
  <xr:revisionPtr revIDLastSave="0" documentId="13_ncr:1_{9AB6FCCE-AF27-43A6-8286-CCD6B9624014}" xr6:coauthVersionLast="45" xr6:coauthVersionMax="45" xr10:uidLastSave="{00000000-0000-0000-0000-000000000000}"/>
  <workbookProtection workbookAlgorithmName="SHA-512" workbookHashValue="KOHnwLUBJ7+rLx8fdPw3xI66k9q3yLomVjSF2JYZSL8zmSpGjlorndvAORv1mGS6XJF+A3buGH2BMDWJrU512w==" workbookSaltValue="yAf5bFUCdADNea+O/48QNw==" workbookSpinCount="100000" lockStructure="1"/>
  <bookViews>
    <workbookView xWindow="-120" yWindow="-120" windowWidth="20730" windowHeight="117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T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<sst xmlns="http://schemas.openxmlformats.org/spreadsheetml/2006/main" count="236" uniqueCount="121">
  <si>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</si>
  <si>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</si>
  <si>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</si>
  <si>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</si>
  <si>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</si>
  <si>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</si>
  <si>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</si>
  <si>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</si>
  <si>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</si>
  <si>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</si>
  <si>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</si>
  <si>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</si>
  <si>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</si>
  <si>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</si>
  <si>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</si>
  <si>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</si>
  <si>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</si>
  <si>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</si>
  <si>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</si>
  <si>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</si>
  <si>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</si>
  <si>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</si>
  <si>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</si>
  <si>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</si>
  <si>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</si>
  <si>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</si>
  <si>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</si>
  <si>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</si>
  <si>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</si>
  <si>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</si>
  <si>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</si>
  <si>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</si>
  <si>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</si>
  <si>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</si>
  <si>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</si>
  <si>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</si>
  <si>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</si>
  <si>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</si>
  <si>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</si>
  <si>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</si>
  <si>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</si>
  <si>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</si>
  <si>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</si>
  <si>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</si>
  <si>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</si>
  <si>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</si>
  <si>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</si>
  <si>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</si>
  <si>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</si>
  <si>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</si>
  <si>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</si>
  <si>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</si>
  <si>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</si>
  <si>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</si>
  <si>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</si>
  <si>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</si>
  <si>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</si>
  <si>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</si>
  <si>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</si>
  <si>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</si>
  <si>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</si>
  <si>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</si>
  <si>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</si>
  <si>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</si>
  <si>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</si>
  <si>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</si>
  <si>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</si>
  <si>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</si>
  <si>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</si>
  <si>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</si>
  <si>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</si>
  <si>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</si>
  <si>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</si>
  <si>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</si>
  <si>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</si>
  <si>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</si>
  <si>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</si>
  <si>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</si>
  <si>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</si>
  <si>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</si>
  <si>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</si>
  <si>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</si>
  <si>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</si>
  <si>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</si>
  <si>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</si>
  <si>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</si>
  <si>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</si>
  <si>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</si>
  <si>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</si>
  <si>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</si>
  <si>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</si>
  <si>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</si>
  <si>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</si>
  <si>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</si>
  <si>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</si>
  <si>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</si>
  <si>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</si>
  <si>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</si>
  <si>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</si>
  <si>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</si>
  <si>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</si>
  <si>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</si>
  <si>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</si>
  <si>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</si>
  <si>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</si>
  <si>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</si>
  <si>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</si>
  <si>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</si>
  <si>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</si>
  <si>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</si>
  <si>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</si>
  <si>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</si>
  <si>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</si>
  <si>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</si>
  <si>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</si>
  <si>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</si>
  <si>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</si>
  <si>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</si>
  <si>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平成３年に排水施設が建設され、管路については、今後１０年間は耐用年数を超えないため当面の間は支障をきたすことはないと考えます。
　しかし、処理施設内の機器類については老朽化が進行しており、施設の修繕や機器の交換費用が発生してきています。
　今後、施設更新や大規模な修繕が必要となった場合の対応策を検討する必要があると考えます。</t>
    <phoneticPr fontId="4"/>
  </si>
  <si>
    <t>現状の経営状態は良好といえるが、規模が小さく設備更新や修繕費用を料金収入で捻出することは非常に困難と判断します。
　将来的に、施設や管路の更新時期が訪れることになりますが、一般会計繰入金に頼らざるを得ない状況になることが予想されます。可能な限り料金収入で対応できるよう長期的な計画策定が必要であり、料金の見直しも課題であります。</t>
    <phoneticPr fontId="4"/>
  </si>
  <si>
    <t>　①収益的収支比率は、１００％を上回っておりおおむね健全な状態であるといえますが、一般会計からの繰入金もあることから維持管理費の削減に努める必要があります。
　また⑤経費回収率及び⑥汚水処理原価については、浄化槽内の大規模な施設修繕等がＨ２７年度にあったため一時的に高い水準となりましたが、現在では通常の水準に戻っています。規模が極めて小さいことから料金収入が少なく、施設の故障など修繕に係る費用が発生した場合は、一般会計繰入金に頼らざる得ない状況であります。
　料金収入を増やすことで一般会計繰入金に頼らず対応して行くことを目指しますが、⑧水洗化率が１００％と全世帯に整備されており、⑦施設利用率は横ばいのままと予想されるため、料金収入の増加は見込めない状態であります。今後料金の見直しについて検討する必要があります。
　Ｈ３年に建設されており、設備の更新も必要になることから料金の見直しを視野に入れ、長期的な計画策定が課題です。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</si>
</sst>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A3-46AD-BBA7-8DBE43032C6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3A3-46AD-BBA7-8DBE43032C6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22.22</c:v>
                </c:pt>
                <c:pt idx="1">
                  <c:v>18.52</c:v>
                </c:pt>
                <c:pt idx="2">
                  <c:v>22.22</c:v>
                </c:pt>
                <c:pt idx="3">
                  <c:v>18.52</c:v>
                </c:pt>
                <c:pt idx="4">
                  <c:v>18.52</c:v>
                </c:pt>
              </c:numCache>
            </c:numRef>
          </c:val>
          <c:extLst>
            <c:ext xmlns:c16="http://schemas.microsoft.com/office/drawing/2014/chart" uri="{C3380CC4-5D6E-409C-BE32-E72D297353CC}">
              <c16:uniqueId val="{00000000-1945-4196-8B01-1ACF5E7122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27.46</c:v>
                </c:pt>
                <c:pt idx="1">
                  <c:v>27.55</c:v>
                </c:pt>
                <c:pt idx="2">
                  <c:v>27.26</c:v>
                </c:pt>
                <c:pt idx="3">
                  <c:v>27.09</c:v>
                </c:pt>
                <c:pt idx="4">
                  <c:v>26.64</c:v>
                </c:pt>
              </c:numCache>
            </c:numRef>
          </c:val>
          <c:smooth val="0"/>
          <c:extLst>
            <c:ext xmlns:c16="http://schemas.microsoft.com/office/drawing/2014/chart" uri="{C3380CC4-5D6E-409C-BE32-E72D297353CC}">
              <c16:uniqueId val="{00000001-1945-4196-8B01-1ACF5E7122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C68-4774-8575-FB47FF0F2A9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94.81</c:v>
                </c:pt>
                <c:pt idx="1">
                  <c:v>94.87</c:v>
                </c:pt>
                <c:pt idx="2">
                  <c:v>94.93</c:v>
                </c:pt>
                <c:pt idx="3">
                  <c:v>95.1</c:v>
                </c:pt>
                <c:pt idx="4">
                  <c:v>95.52</c:v>
                </c:pt>
              </c:numCache>
            </c:numRef>
          </c:val>
          <c:smooth val="0"/>
          <c:extLst>
            <c:ext xmlns:c16="http://schemas.microsoft.com/office/drawing/2014/chart" uri="{C3380CC4-5D6E-409C-BE32-E72D297353CC}">
              <c16:uniqueId val="{00000001-1C68-4774-8575-FB47FF0F2A9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114.79</c:v>
                </c:pt>
                <c:pt idx="1">
                  <c:v>98.88</c:v>
                </c:pt>
                <c:pt idx="2">
                  <c:v>90.63</c:v>
                </c:pt>
                <c:pt idx="3">
                  <c:v>102.79</c:v>
                </c:pt>
                <c:pt idx="4">
                  <c:v>149.30000000000001</c:v>
                </c:pt>
              </c:numCache>
            </c:numRef>
          </c:val>
          <c:extLst>
            <c:ext xmlns:c16="http://schemas.microsoft.com/office/drawing/2014/chart" uri="{C3380CC4-5D6E-409C-BE32-E72D297353CC}">
              <c16:uniqueId val="{00000000-FB42-47FE-A423-897F240D721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42-47FE-A423-897F240D721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FA-485D-B9D9-54E59F9208F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FA-485D-B9D9-54E59F9208F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1C-43E9-AAAB-C0E5B304985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1C-43E9-AAAB-C0E5B304985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D4-4496-8EE4-F21A93841C5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D4-4496-8EE4-F21A93841C5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25-43B4-AEF3-BA8B14EDD72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25-43B4-AEF3-BA8B14EDD72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EF-4B71-8DFF-70A59D80EAB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332.28</c:v>
                </c:pt>
                <c:pt idx="1">
                  <c:v>274.07</c:v>
                </c:pt>
                <c:pt idx="2">
                  <c:v>243.02</c:v>
                </c:pt>
                <c:pt idx="3">
                  <c:v>196.19</c:v>
                </c:pt>
                <c:pt idx="4">
                  <c:v>129.4</c:v>
                </c:pt>
              </c:numCache>
            </c:numRef>
          </c:val>
          <c:smooth val="0"/>
          <c:extLst>
            <c:ext xmlns:c16="http://schemas.microsoft.com/office/drawing/2014/chart" uri="{C3380CC4-5D6E-409C-BE32-E72D297353CC}">
              <c16:uniqueId val="{00000001-C9EF-4B71-8DFF-70A59D80EAB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13.02</c:v>
                </c:pt>
                <c:pt idx="1">
                  <c:v>54.17</c:v>
                </c:pt>
                <c:pt idx="2">
                  <c:v>46.65</c:v>
                </c:pt>
                <c:pt idx="3">
                  <c:v>42.73</c:v>
                </c:pt>
                <c:pt idx="4">
                  <c:v>54.7</c:v>
                </c:pt>
              </c:numCache>
            </c:numRef>
          </c:val>
          <c:extLst>
            <c:ext xmlns:c16="http://schemas.microsoft.com/office/drawing/2014/chart" uri="{C3380CC4-5D6E-409C-BE32-E72D297353CC}">
              <c16:uniqueId val="{00000000-090F-40D6-9E3A-EC369AA7576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35.83</c:v>
                </c:pt>
                <c:pt idx="1">
                  <c:v>37.06</c:v>
                </c:pt>
                <c:pt idx="2">
                  <c:v>41.35</c:v>
                </c:pt>
                <c:pt idx="3">
                  <c:v>39.07</c:v>
                </c:pt>
                <c:pt idx="4">
                  <c:v>38.409999999999997</c:v>
                </c:pt>
              </c:numCache>
            </c:numRef>
          </c:val>
          <c:smooth val="0"/>
          <c:extLst>
            <c:ext xmlns:c16="http://schemas.microsoft.com/office/drawing/2014/chart" uri="{C3380CC4-5D6E-409C-BE32-E72D297353CC}">
              <c16:uniqueId val="{00000001-090F-40D6-9E3A-EC369AA7576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2441.33</c:v>
                </c:pt>
                <c:pt idx="1">
                  <c:v>633.77</c:v>
                </c:pt>
                <c:pt idx="2">
                  <c:v>679.24</c:v>
                </c:pt>
                <c:pt idx="3">
                  <c:v>808.79</c:v>
                </c:pt>
                <c:pt idx="4">
                  <c:v>630.77</c:v>
                </c:pt>
              </c:numCache>
            </c:numRef>
          </c:val>
          <c:extLst>
            <c:ext xmlns:c16="http://schemas.microsoft.com/office/drawing/2014/chart" uri="{C3380CC4-5D6E-409C-BE32-E72D297353CC}">
              <c16:uniqueId val="{00000000-284B-45D7-ADE3-B3D3B8F7C22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528.37</c:v>
                </c:pt>
                <c:pt idx="1">
                  <c:v>514.20000000000005</c:v>
                </c:pt>
                <c:pt idx="2">
                  <c:v>456.7</c:v>
                </c:pt>
                <c:pt idx="3">
                  <c:v>485</c:v>
                </c:pt>
                <c:pt idx="4">
                  <c:v>501.56</c:v>
                </c:pt>
              </c:numCache>
            </c:numRef>
          </c:val>
          <c:smooth val="0"/>
          <c:extLst>
            <c:ext xmlns:c16="http://schemas.microsoft.com/office/drawing/2014/chart" uri="{C3380CC4-5D6E-409C-BE32-E72D297353CC}">
              <c16:uniqueId val="{00000001-284B-45D7-ADE3-B3D3B8F7C22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Z46"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天栄村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簡易排水</v>
      </c>
      <c r="Q8" s="72"/>
      <c r="R8" s="72"/>
      <c r="S8" s="72"/>
      <c r="T8" s="72"/>
      <c r="U8" s="72"/>
      <c r="V8" s="72"/>
      <c r="W8" s="72" t="str">
        <f>データ!L6</f>
        <v>J2</v>
      </c>
      <c r="X8" s="72"/>
      <c r="Y8" s="72"/>
      <c r="Z8" s="72"/>
      <c r="AA8" s="72"/>
      <c r="AB8" s="72"/>
      <c r="AC8" s="72"/>
      <c r="AD8" s="73" t="str">
        <f>データ!$M$6</f>
        <v>非設置</v>
      </c>
      <c r="AE8" s="73"/>
      <c r="AF8" s="73"/>
      <c r="AG8" s="73"/>
      <c r="AH8" s="73"/>
      <c r="AI8" s="73"/>
      <c r="AJ8" s="73"/>
      <c r="AK8" s="3"/>
      <c r="AL8" s="69">
        <f>データ!S6</f>
        <v>5627</v>
      </c>
      <c r="AM8" s="69"/>
      <c r="AN8" s="69"/>
      <c r="AO8" s="69"/>
      <c r="AP8" s="69"/>
      <c r="AQ8" s="69"/>
      <c r="AR8" s="69"/>
      <c r="AS8" s="69"/>
      <c r="AT8" s="68">
        <f>データ!T6</f>
        <v>225.52</v>
      </c>
      <c r="AU8" s="68"/>
      <c r="AV8" s="68"/>
      <c r="AW8" s="68"/>
      <c r="AX8" s="68"/>
      <c r="AY8" s="68"/>
      <c r="AZ8" s="68"/>
      <c r="BA8" s="68"/>
      <c r="BB8" s="68">
        <f>データ!U6</f>
        <v>24.95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0.81</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45</v>
      </c>
      <c r="AM10" s="69"/>
      <c r="AN10" s="69"/>
      <c r="AO10" s="69"/>
      <c r="AP10" s="69"/>
      <c r="AQ10" s="69"/>
      <c r="AR10" s="69"/>
      <c r="AS10" s="69"/>
      <c r="AT10" s="68">
        <f>データ!W6</f>
        <v>0.03</v>
      </c>
      <c r="AU10" s="68"/>
      <c r="AV10" s="68"/>
      <c r="AW10" s="68"/>
      <c r="AX10" s="68"/>
      <c r="AY10" s="68"/>
      <c r="AZ10" s="68"/>
      <c r="BA10" s="68"/>
      <c r="BB10" s="68">
        <f>データ!X6</f>
        <v>1500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【129.40】</v>
      </c>
      <c r="I86" s="26" t="str">
        <f>データ!CA6</f>
        <v>【38.41】</v>
      </c>
      <c r="J86" s="26" t="str">
        <f>データ!CL6</f>
        <v>【501.56】</v>
      </c>
      <c r="K86" s="26" t="str">
        <f>データ!CW6</f>
        <v>【26.64】</v>
      </c>
      <c r="L86" s="26" t="str">
        <f>データ!DH6</f>
        <v>【95.52】</v>
      </c>
      <c r="M86" s="26" t="s">
        <v>44</v>
      </c>
      <c r="N86" s="26" t="s">
        <v>43</v>
      </c>
      <c r="O86" s="26" t="str">
        <f>データ!EO6</f>
        <v>【0.00】</v>
      </c>
    </row>
  </sheetData>
  <sheetProtection algorithmName="SHA-512" hashValue="aU1xzgAaapXQBogCHa7s9yQj67PdwuqL1AMLPWvpz+8CltbTrCEhmJ++ShvUA70qUuTBtZgXXPZuc88QqhX7Bg==" saltValue="9axvyqy9oDxVzXxHkapi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73440</v>
      </c>
      <c r="D6" s="33">
        <f t="shared" si="3"/>
        <v>47</v>
      </c>
      <c r="E6" s="33">
        <f t="shared" si="3"/>
        <v>17</v>
      </c>
      <c r="F6" s="33">
        <f t="shared" si="3"/>
        <v>8</v>
      </c>
      <c r="G6" s="33">
        <f t="shared" si="3"/>
        <v>0</v>
      </c>
      <c r="H6" s="33" t="str">
        <f t="shared" si="3"/>
        <v>福島県　天栄村</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0.81</v>
      </c>
      <c r="Q6" s="34">
        <f t="shared" si="3"/>
        <v>100</v>
      </c>
      <c r="R6" s="34">
        <f t="shared" si="3"/>
        <v>3850</v>
      </c>
      <c r="S6" s="34">
        <f t="shared" si="3"/>
        <v>5627</v>
      </c>
      <c r="T6" s="34">
        <f t="shared" si="3"/>
        <v>225.52</v>
      </c>
      <c r="U6" s="34">
        <f t="shared" si="3"/>
        <v>24.95</v>
      </c>
      <c r="V6" s="34">
        <f t="shared" si="3"/>
        <v>45</v>
      </c>
      <c r="W6" s="34">
        <f t="shared" si="3"/>
        <v>0.03</v>
      </c>
      <c r="X6" s="34">
        <f t="shared" si="3"/>
        <v>1500</v>
      </c>
      <c r="Y6" s="35">
        <f>IF(Y7="",NA(),Y7)</f>
        <v>114.79</v>
      </c>
      <c r="Z6" s="35">
        <f t="shared" ref="Z6:AH6" si="4">IF(Z7="",NA(),Z7)</f>
        <v>98.88</v>
      </c>
      <c r="AA6" s="35">
        <f t="shared" si="4"/>
        <v>90.63</v>
      </c>
      <c r="AB6" s="35">
        <f t="shared" si="4"/>
        <v>102.79</v>
      </c>
      <c r="AC6" s="35">
        <f t="shared" si="4"/>
        <v>149.30000000000001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332.28</v>
      </c>
      <c r="BL6" s="35">
        <f t="shared" si="7"/>
        <v>274.07</v>
      </c>
      <c r="BM6" s="35">
        <f t="shared" si="7"/>
        <v>243.02</v>
      </c>
      <c r="BN6" s="35">
        <f t="shared" si="7"/>
        <v>196.19</v>
      </c>
      <c r="BO6" s="35">
        <f t="shared" si="7"/>
        <v>129.4</v>
      </c>
      <c r="BP6" s="34" t="str">
        <f>IF(BP7="","",IF(BP7="-","【-】","【"&amp;SUBSTITUTE(TEXT(BP7,"#,##0.00"),"-","△")&amp;"】"))</f>
        <v>【129.40】</v>
      </c>
      <c r="BQ6" s="35">
        <f>IF(BQ7="",NA(),BQ7)</f>
        <v>13.02</v>
      </c>
      <c r="BR6" s="35">
        <f t="shared" ref="BR6:BZ6" si="8">IF(BR7="",NA(),BR7)</f>
        <v>54.17</v>
      </c>
      <c r="BS6" s="35">
        <f t="shared" si="8"/>
        <v>46.65</v>
      </c>
      <c r="BT6" s="35">
        <f t="shared" si="8"/>
        <v>42.73</v>
      </c>
      <c r="BU6" s="35">
        <f t="shared" si="8"/>
        <v>54.7</v>
      </c>
      <c r="BV6" s="35">
        <f t="shared" si="8"/>
        <v>35.83</v>
      </c>
      <c r="BW6" s="35">
        <f t="shared" si="8"/>
        <v>37.06</v>
      </c>
      <c r="BX6" s="35">
        <f t="shared" si="8"/>
        <v>41.35</v>
      </c>
      <c r="BY6" s="35">
        <f t="shared" si="8"/>
        <v>39.07</v>
      </c>
      <c r="BZ6" s="35">
        <f t="shared" si="8"/>
        <v>38.409999999999997</v>
      </c>
      <c r="CA6" s="34" t="str">
        <f>IF(CA7="","",IF(CA7="-","【-】","【"&amp;SUBSTITUTE(TEXT(CA7,"#,##0.00"),"-","△")&amp;"】"))</f>
        <v>【38.41】</v>
      </c>
      <c r="CB6" s="35">
        <f>IF(CB7="",NA(),CB7)</f>
        <v>2441.33</v>
      </c>
      <c r="CC6" s="35">
        <f t="shared" ref="CC6:CK6" si="9">IF(CC7="",NA(),CC7)</f>
        <v>633.77</v>
      </c>
      <c r="CD6" s="35">
        <f t="shared" si="9"/>
        <v>679.24</v>
      </c>
      <c r="CE6" s="35">
        <f t="shared" si="9"/>
        <v>808.79</v>
      </c>
      <c r="CF6" s="35">
        <f t="shared" si="9"/>
        <v>630.77</v>
      </c>
      <c r="CG6" s="35">
        <f t="shared" si="9"/>
        <v>528.37</v>
      </c>
      <c r="CH6" s="35">
        <f t="shared" si="9"/>
        <v>514.20000000000005</v>
      </c>
      <c r="CI6" s="35">
        <f t="shared" si="9"/>
        <v>456.7</v>
      </c>
      <c r="CJ6" s="35">
        <f t="shared" si="9"/>
        <v>485</v>
      </c>
      <c r="CK6" s="35">
        <f t="shared" si="9"/>
        <v>501.56</v>
      </c>
      <c r="CL6" s="34" t="str">
        <f>IF(CL7="","",IF(CL7="-","【-】","【"&amp;SUBSTITUTE(TEXT(CL7,"#,##0.00"),"-","△")&amp;"】"))</f>
        <v>【501.56】</v>
      </c>
      <c r="CM6" s="35">
        <f>IF(CM7="",NA(),CM7)</f>
        <v>22.22</v>
      </c>
      <c r="CN6" s="35">
        <f t="shared" ref="CN6:CV6" si="10">IF(CN7="",NA(),CN7)</f>
        <v>18.52</v>
      </c>
      <c r="CO6" s="35">
        <f t="shared" si="10"/>
        <v>22.22</v>
      </c>
      <c r="CP6" s="35">
        <f t="shared" si="10"/>
        <v>18.52</v>
      </c>
      <c r="CQ6" s="35">
        <f t="shared" si="10"/>
        <v>18.52</v>
      </c>
      <c r="CR6" s="35">
        <f t="shared" si="10"/>
        <v>27.46</v>
      </c>
      <c r="CS6" s="35">
        <f t="shared" si="10"/>
        <v>27.55</v>
      </c>
      <c r="CT6" s="35">
        <f t="shared" si="10"/>
        <v>27.26</v>
      </c>
      <c r="CU6" s="35">
        <f t="shared" si="10"/>
        <v>27.09</v>
      </c>
      <c r="CV6" s="35">
        <f t="shared" si="10"/>
        <v>26.64</v>
      </c>
      <c r="CW6" s="34" t="str">
        <f>IF(CW7="","",IF(CW7="-","【-】","【"&amp;SUBSTITUTE(TEXT(CW7,"#,##0.00"),"-","△")&amp;"】"))</f>
        <v>【26.64】</v>
      </c>
      <c r="CX6" s="35">
        <f>IF(CX7="",NA(),CX7)</f>
        <v>100</v>
      </c>
      <c r="CY6" s="35">
        <f t="shared" ref="CY6:DG6" si="11">IF(CY7="",NA(),CY7)</f>
        <v>100</v>
      </c>
      <c r="CZ6" s="35">
        <f t="shared" si="11"/>
        <v>100</v>
      </c>
      <c r="DA6" s="35">
        <f t="shared" si="11"/>
        <v>100</v>
      </c>
      <c r="DB6" s="35">
        <f t="shared" si="11"/>
        <v>100</v>
      </c>
      <c r="DC6" s="35">
        <f t="shared" si="11"/>
        <v>94.81</v>
      </c>
      <c r="DD6" s="35">
        <f t="shared" si="11"/>
        <v>94.87</v>
      </c>
      <c r="DE6" s="35">
        <f t="shared" si="11"/>
        <v>94.93</v>
      </c>
      <c r="DF6" s="35">
        <f t="shared" si="11"/>
        <v>95.1</v>
      </c>
      <c r="DG6" s="35">
        <f t="shared" si="11"/>
        <v>95.52</v>
      </c>
      <c r="DH6" s="34" t="str">
        <f>IF(DH7="","",IF(DH7="-","【-】","【"&amp;SUBSTITUTE(TEXT(DH7,"#,##0.00"),"-","△")&amp;"】"))</f>
        <v>【95.52】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73440</v>
      </c>
      <c r="D7" s="37">
        <v>47</v>
      </c>
      <c r="E7" s="37">
        <v>17</v>
      </c>
      <c r="F7" s="37">
        <v>8</v>
      </c>
      <c r="G7" s="37">
        <v>0</v>
      </c>
      <c r="H7" s="37" t="s">
        <v>98</v>
      </c>
      <c r="I7" s="37" t="s">
        <v>99</v>
      </c>
      <c r="J7" s="37" t="s">
        <v>100</v>
      </c>
      <c r="K7" s="37" t="s">
        <v>101</v>
      </c>
      <c r="L7" s="37" t="s">
        <v>102</v>
      </c>
      <c r="M7" s="37" t="s">
        <v>103</v>
      </c>
      <c r="N7" s="38" t="s">
        <v>104</v>
      </c>
      <c r="O7" s="38" t="s">
        <v>105</v>
      </c>
      <c r="P7" s="38">
        <v>0.81</v>
      </c>
      <c r="Q7" s="38">
        <v>100</v>
      </c>
      <c r="R7" s="38">
        <v>3850</v>
      </c>
      <c r="S7" s="38">
        <v>5627</v>
      </c>
      <c r="T7" s="38">
        <v>225.52</v>
      </c>
      <c r="U7" s="38">
        <v>24.95</v>
      </c>
      <c r="V7" s="38">
        <v>45</v>
      </c>
      <c r="W7" s="38">
        <v>0.03</v>
      </c>
      <c r="X7" s="38">
        <v>1500</v>
      </c>
      <c r="Y7" s="38">
        <v>114.79</v>
      </c>
      <c r="Z7" s="38">
        <v>98.88</v>
      </c>
      <c r="AA7" s="38">
        <v>90.63</v>
      </c>
      <c r="AB7" s="38">
        <v>102.79</v>
      </c>
      <c r="AC7" s="38">
        <v>149.30000000000001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332.28</v>
      </c>
      <c r="BL7" s="38">
        <v>274.07</v>
      </c>
      <c r="BM7" s="38">
        <v>243.02</v>
      </c>
      <c r="BN7" s="38">
        <v>196.19</v>
      </c>
      <c r="BO7" s="38">
        <v>129.4</v>
      </c>
      <c r="BP7" s="38">
        <v>129.4</v>
      </c>
      <c r="BQ7" s="38">
        <v>13.02</v>
      </c>
      <c r="BR7" s="38">
        <v>54.17</v>
      </c>
      <c r="BS7" s="38">
        <v>46.65</v>
      </c>
      <c r="BT7" s="38">
        <v>42.73</v>
      </c>
      <c r="BU7" s="38">
        <v>54.7</v>
      </c>
      <c r="BV7" s="38">
        <v>35.83</v>
      </c>
      <c r="BW7" s="38">
        <v>37.06</v>
      </c>
      <c r="BX7" s="38">
        <v>41.35</v>
      </c>
      <c r="BY7" s="38">
        <v>39.07</v>
      </c>
      <c r="BZ7" s="38">
        <v>38.409999999999997</v>
      </c>
      <c r="CA7" s="38">
        <v>38.409999999999997</v>
      </c>
      <c r="CB7" s="38">
        <v>2441.33</v>
      </c>
      <c r="CC7" s="38">
        <v>633.77</v>
      </c>
      <c r="CD7" s="38">
        <v>679.24</v>
      </c>
      <c r="CE7" s="38">
        <v>808.79</v>
      </c>
      <c r="CF7" s="38">
        <v>630.77</v>
      </c>
      <c r="CG7" s="38">
        <v>528.37</v>
      </c>
      <c r="CH7" s="38">
        <v>514.20000000000005</v>
      </c>
      <c r="CI7" s="38">
        <v>456.7</v>
      </c>
      <c r="CJ7" s="38">
        <v>485</v>
      </c>
      <c r="CK7" s="38">
        <v>501.56</v>
      </c>
      <c r="CL7" s="38">
        <v>501.56</v>
      </c>
      <c r="CM7" s="38">
        <v>22.22</v>
      </c>
      <c r="CN7" s="38">
        <v>18.52</v>
      </c>
      <c r="CO7" s="38">
        <v>22.22</v>
      </c>
      <c r="CP7" s="38">
        <v>18.52</v>
      </c>
      <c r="CQ7" s="38">
        <v>18.52</v>
      </c>
      <c r="CR7" s="38">
        <v>27.46</v>
      </c>
      <c r="CS7" s="38">
        <v>27.55</v>
      </c>
      <c r="CT7" s="38">
        <v>27.26</v>
      </c>
      <c r="CU7" s="38">
        <v>27.09</v>
      </c>
      <c r="CV7" s="38">
        <v>26.64</v>
      </c>
      <c r="CW7" s="38">
        <v>26.64</v>
      </c>
      <c r="CX7" s="38">
        <v>100</v>
      </c>
      <c r="CY7" s="38">
        <v>100</v>
      </c>
      <c r="CZ7" s="38">
        <v>100</v>
      </c>
      <c r="DA7" s="38">
        <v>100</v>
      </c>
      <c r="DB7" s="38">
        <v>100</v>
      </c>
      <c r="DC7" s="38">
        <v>94.81</v>
      </c>
      <c r="DD7" s="38">
        <v>94.87</v>
      </c>
      <c r="DE7" s="38">
        <v>94.93</v>
      </c>
      <c r="DF7" s="38">
        <v>95.1</v>
      </c>
      <c r="DG7" s="38">
        <v>95.52</v>
      </c>
      <c r="DH7" s="38">
        <v>95.52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2021-02-01T23:52:56Z</cp:lastPrinted>
  <dcterms:created xsi:type="dcterms:W3CDTF">2020-12-04T03:13:32Z</dcterms:created>
  <dcterms:modified xsi:type="dcterms:W3CDTF">2021-02-02T01:57:24Z</dcterms:modified>
  <cp:category/>
</cp:coreProperties>
</file>