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bayashi_makoto\Documents\下水道グループ\04_照会・調査・報告等\R2年度\2021.1.13_【照会市町村財政課1月29日（金）期限】公営企業に係る経営比較分析表（令和元年度決算）の分析等について\"/>
    </mc:Choice>
  </mc:AlternateContent>
  <workbookProtection workbookAlgorithmName="SHA-512" workbookHashValue="//f4tmKz4ruNzBVmp82N63wFxGqFc5zXwd5GIv4ZUPJhZF/HKU7cta3F17zdauJP7mOLtZGNBi7i/k1Rpln45w==" workbookSaltValue="winMOLBiLTyAV6Q1ELL3Y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<sst xmlns="http://schemas.openxmlformats.org/spreadsheetml/2006/main" count="236" uniqueCount="121">
  <si>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</si>
  <si>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</si>
  <si>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</si>
  <si>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</si>
  <si>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</si>
  <si>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</si>
  <si>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</si>
  <si>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</si>
  <si>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</si>
  <si>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</si>
  <si>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</si>
  <si>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</si>
  <si>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</si>
  <si>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</si>
  <si>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</si>
  <si>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</si>
  <si>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</si>
  <si>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</si>
  <si>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</si>
  <si>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</si>
  <si>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</si>
  <si>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</si>
  <si>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</si>
  <si>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</si>
  <si>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</si>
  <si>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</si>
  <si>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</si>
  <si>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</si>
  <si>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</si>
  <si>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</si>
  <si>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</si>
  <si>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</si>
  <si>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</si>
  <si>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</si>
  <si>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</si>
  <si>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</si>
  <si>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</si>
  <si>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</si>
  <si>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</si>
  <si>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</si>
  <si>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</si>
  <si>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</si>
  <si>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</si>
  <si>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</si>
  <si>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</si>
  <si>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</si>
  <si>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</si>
  <si>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</si>
  <si>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</si>
  <si>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</si>
  <si>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</si>
  <si>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</si>
  <si>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</si>
  <si>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</si>
  <si>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</si>
  <si>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</si>
  <si>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</si>
  <si>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</si>
  <si>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</si>
  <si>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</si>
  <si>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</si>
  <si>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</si>
  <si>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</si>
  <si>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</si>
  <si>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</si>
  <si>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</si>
  <si>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</si>
  <si>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</si>
  <si>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</si>
  <si>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</si>
  <si>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</si>
  <si>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</si>
  <si>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</si>
  <si>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</si>
  <si>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</si>
  <si>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</si>
  <si>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</si>
  <si>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</si>
  <si>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</si>
  <si>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</si>
  <si>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</si>
  <si>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</si>
  <si>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</si>
  <si>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</si>
  <si>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</si>
  <si>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</si>
  <si>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</si>
  <si>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</si>
  <si>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</si>
  <si>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</si>
  <si>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</si>
  <si>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</si>
  <si>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</si>
  <si>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</si>
  <si>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</si>
  <si>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</si>
  <si>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</si>
  <si>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</si>
  <si>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</si>
  <si>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</si>
  <si>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</si>
  <si>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</si>
  <si>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</si>
  <si>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</si>
  <si>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</si>
  <si>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</si>
  <si>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</si>
  <si>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</si>
  <si>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</si>
  <si>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</si>
  <si>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</si>
  <si>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</si>
  <si>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</si>
  <si>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</si>
  <si>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</si>
  <si>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</si>
  <si>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</si>
  <si>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</si>
  <si>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農業集落排水事業は平成１０年に完了している。整備当時は建設に係る経費の経理である資本的支出が大きく国から補助金を受け、企業債を借入、さらに一般会計繰入金を充てていたが、整備後の現在でも企業債の償還に一般会計繰入金を充てている。　　　　●水洗化率は昨年と横ばいであったが、節水機器普及や人口減少により有収水量は低くなり、今後も有収水量増加は見込めない状況にあることから、経営の健全化に向けた取組が必要である。　　　　　　　　　　　●経費回収率は基準内繰入金の適正化により改善されたが、類似団体より低いため、健全な経営のために料金改定の検討をすすめる。　　　　　　　　　　　　　　　●企業債残高対事業規模比率は基準内繰入金の適正化により類似団体平均より低くなった。</t>
    <rPh sb="143" eb="145">
      <t>ジンコウ</t>
    </rPh>
    <rPh sb="145" eb="147">
      <t>ゲンショウ</t>
    </rPh>
    <phoneticPr fontId="4"/>
  </si>
  <si>
    <t>平成8年より一部事業開始されたため管渠等は比較的新しいが、今後は維持管理や改築更新に重点を置いた経営の時代に入ろうとしているため、平成29年度より農山漁村地域整備事業交付金を活用し施設の維持管理を平準化しコスト削減を図り施設の延命を図る。また、令和元年台風19号により被災した処理場施設の電気機械設備を交換している。</t>
    <rPh sb="122" eb="124">
      <t>レイワ</t>
    </rPh>
    <rPh sb="124" eb="126">
      <t>ガンネン</t>
    </rPh>
    <rPh sb="126" eb="128">
      <t>タイフウ</t>
    </rPh>
    <rPh sb="130" eb="131">
      <t>ゴウ</t>
    </rPh>
    <rPh sb="134" eb="136">
      <t>ヒサイ</t>
    </rPh>
    <rPh sb="138" eb="141">
      <t>ショリジョウ</t>
    </rPh>
    <rPh sb="141" eb="143">
      <t>シセツ</t>
    </rPh>
    <rPh sb="144" eb="146">
      <t>デンキ</t>
    </rPh>
    <rPh sb="146" eb="148">
      <t>キカイ</t>
    </rPh>
    <rPh sb="148" eb="150">
      <t>セツビ</t>
    </rPh>
    <rPh sb="151" eb="153">
      <t>コウカン</t>
    </rPh>
    <phoneticPr fontId="4"/>
  </si>
  <si>
    <t>水洗化普及の一層の推進や施設などの維持管理についての効率的な業務運営に努め、健全な運営を図るための計画性のある経営を推進し、町民の理解を得ながら使用料や農業集落排水分担金の適正化に取組み、平成28年度に策定した経営戦略に基づき経営の安定化を図る。
また令和５年４月から地方公営企業法適用を目指し準備を進めている。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</si>
</sst>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2E-49D2-8C6C-9F43D470C292}"/>
            </c:ext>
          </c:extLst>
        </c:ser>
        <c:dLbls>
          <c:showLegendKey val="0"/>
          <c:showVal val="0"/>
          <c:showCatName val="0"/>
          <c:showSerName val="0"/>
          <c:showPercent val="0"/>
          <c:showBubbleSize val="0"/>
        </c:dLbls>
        <c:gapWidth val="150"/>
        <c:axId val="343448464"/>
        <c:axId val="34344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952E-49D2-8C6C-9F43D470C292}"/>
            </c:ext>
          </c:extLst>
        </c:ser>
        <c:dLbls>
          <c:showLegendKey val="0"/>
          <c:showVal val="0"/>
          <c:showCatName val="0"/>
          <c:showSerName val="0"/>
          <c:showPercent val="0"/>
          <c:showBubbleSize val="0"/>
        </c:dLbls>
        <c:marker val="1"/>
        <c:smooth val="0"/>
        <c:axId val="343448464"/>
        <c:axId val="343446112"/>
      </c:lineChart>
      <c:dateAx>
        <c:axId val="343448464"/>
        <c:scaling>
          <c:orientation val="minMax"/>
        </c:scaling>
        <c:delete val="1"/>
        <c:axPos val="b"/>
        <c:numFmt formatCode="&quot;H&quot;yy" sourceLinked="1"/>
        <c:majorTickMark val="none"/>
        <c:minorTickMark val="none"/>
        <c:tickLblPos val="none"/>
        <c:crossAx val="343446112"/>
        <c:crosses val="autoZero"/>
        <c:auto val="1"/>
        <c:lblOffset val="100"/>
        <c:baseTimeUnit val="years"/>
      </c:dateAx>
      <c:valAx>
        <c:axId val="34344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44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42.76</c:v>
                </c:pt>
                <c:pt idx="1">
                  <c:v>42.3</c:v>
                </c:pt>
                <c:pt idx="2">
                  <c:v>42.3</c:v>
                </c:pt>
                <c:pt idx="3">
                  <c:v>42.07</c:v>
                </c:pt>
                <c:pt idx="4">
                  <c:v>42.99</c:v>
                </c:pt>
              </c:numCache>
            </c:numRef>
          </c:val>
          <c:extLst xmlns:c16r2="http://schemas.microsoft.com/office/drawing/2015/06/chart">
            <c:ext xmlns:c16="http://schemas.microsoft.com/office/drawing/2014/chart" uri="{C3380CC4-5D6E-409C-BE32-E72D297353CC}">
              <c16:uniqueId val="{00000000-8BA5-481E-863C-4F0F3FB4EC1C}"/>
            </c:ext>
          </c:extLst>
        </c:ser>
        <c:dLbls>
          <c:showLegendKey val="0"/>
          <c:showVal val="0"/>
          <c:showCatName val="0"/>
          <c:showSerName val="0"/>
          <c:showPercent val="0"/>
          <c:showBubbleSize val="0"/>
        </c:dLbls>
        <c:gapWidth val="150"/>
        <c:axId val="344122656"/>
        <c:axId val="344120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8BA5-481E-863C-4F0F3FB4EC1C}"/>
            </c:ext>
          </c:extLst>
        </c:ser>
        <c:dLbls>
          <c:showLegendKey val="0"/>
          <c:showVal val="0"/>
          <c:showCatName val="0"/>
          <c:showSerName val="0"/>
          <c:showPercent val="0"/>
          <c:showBubbleSize val="0"/>
        </c:dLbls>
        <c:marker val="1"/>
        <c:smooth val="0"/>
        <c:axId val="344122656"/>
        <c:axId val="344120696"/>
      </c:lineChart>
      <c:dateAx>
        <c:axId val="344122656"/>
        <c:scaling>
          <c:orientation val="minMax"/>
        </c:scaling>
        <c:delete val="1"/>
        <c:axPos val="b"/>
        <c:numFmt formatCode="&quot;H&quot;yy" sourceLinked="1"/>
        <c:majorTickMark val="none"/>
        <c:minorTickMark val="none"/>
        <c:tickLblPos val="none"/>
        <c:crossAx val="344120696"/>
        <c:crosses val="autoZero"/>
        <c:auto val="1"/>
        <c:lblOffset val="100"/>
        <c:baseTimeUnit val="years"/>
      </c:dateAx>
      <c:valAx>
        <c:axId val="34412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1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88.37</c:v>
                </c:pt>
                <c:pt idx="1">
                  <c:v>90.49</c:v>
                </c:pt>
                <c:pt idx="2">
                  <c:v>90.49</c:v>
                </c:pt>
                <c:pt idx="3">
                  <c:v>90.16</c:v>
                </c:pt>
                <c:pt idx="4">
                  <c:v>90.14</c:v>
                </c:pt>
              </c:numCache>
            </c:numRef>
          </c:val>
          <c:extLst xmlns:c16r2="http://schemas.microsoft.com/office/drawing/2015/06/chart">
            <c:ext xmlns:c16="http://schemas.microsoft.com/office/drawing/2014/chart" uri="{C3380CC4-5D6E-409C-BE32-E72D297353CC}">
              <c16:uniqueId val="{00000000-58C3-4E52-9B86-8A9E55894BBA}"/>
            </c:ext>
          </c:extLst>
        </c:ser>
        <c:dLbls>
          <c:showLegendKey val="0"/>
          <c:showVal val="0"/>
          <c:showCatName val="0"/>
          <c:showSerName val="0"/>
          <c:showPercent val="0"/>
          <c:showBubbleSize val="0"/>
        </c:dLbls>
        <c:gapWidth val="150"/>
        <c:axId val="344117168"/>
        <c:axId val="344121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58C3-4E52-9B86-8A9E55894BBA}"/>
            </c:ext>
          </c:extLst>
        </c:ser>
        <c:dLbls>
          <c:showLegendKey val="0"/>
          <c:showVal val="0"/>
          <c:showCatName val="0"/>
          <c:showSerName val="0"/>
          <c:showPercent val="0"/>
          <c:showBubbleSize val="0"/>
        </c:dLbls>
        <c:marker val="1"/>
        <c:smooth val="0"/>
        <c:axId val="344117168"/>
        <c:axId val="344121480"/>
      </c:lineChart>
      <c:dateAx>
        <c:axId val="344117168"/>
        <c:scaling>
          <c:orientation val="minMax"/>
        </c:scaling>
        <c:delete val="1"/>
        <c:axPos val="b"/>
        <c:numFmt formatCode="&quot;H&quot;yy" sourceLinked="1"/>
        <c:majorTickMark val="none"/>
        <c:minorTickMark val="none"/>
        <c:tickLblPos val="none"/>
        <c:crossAx val="344121480"/>
        <c:crosses val="autoZero"/>
        <c:auto val="1"/>
        <c:lblOffset val="100"/>
        <c:baseTimeUnit val="years"/>
      </c:dateAx>
      <c:valAx>
        <c:axId val="34412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11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33.43</c:v>
                </c:pt>
                <c:pt idx="1">
                  <c:v>30.53</c:v>
                </c:pt>
                <c:pt idx="2">
                  <c:v>74.28</c:v>
                </c:pt>
                <c:pt idx="3">
                  <c:v>70.540000000000006</c:v>
                </c:pt>
                <c:pt idx="4">
                  <c:v>72.510000000000005</c:v>
                </c:pt>
              </c:numCache>
            </c:numRef>
          </c:val>
          <c:extLst xmlns:c16r2="http://schemas.microsoft.com/office/drawing/2015/06/chart">
            <c:ext xmlns:c16="http://schemas.microsoft.com/office/drawing/2014/chart" uri="{C3380CC4-5D6E-409C-BE32-E72D297353CC}">
              <c16:uniqueId val="{00000000-42E9-40F8-9C9B-FB9C9B25A147}"/>
            </c:ext>
          </c:extLst>
        </c:ser>
        <c:dLbls>
          <c:showLegendKey val="0"/>
          <c:showVal val="0"/>
          <c:showCatName val="0"/>
          <c:showSerName val="0"/>
          <c:showPercent val="0"/>
          <c:showBubbleSize val="0"/>
        </c:dLbls>
        <c:gapWidth val="150"/>
        <c:axId val="343448072"/>
        <c:axId val="34344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E9-40F8-9C9B-FB9C9B25A147}"/>
            </c:ext>
          </c:extLst>
        </c:ser>
        <c:dLbls>
          <c:showLegendKey val="0"/>
          <c:showVal val="0"/>
          <c:showCatName val="0"/>
          <c:showSerName val="0"/>
          <c:showPercent val="0"/>
          <c:showBubbleSize val="0"/>
        </c:dLbls>
        <c:marker val="1"/>
        <c:smooth val="0"/>
        <c:axId val="343448072"/>
        <c:axId val="343449248"/>
      </c:lineChart>
      <c:dateAx>
        <c:axId val="343448072"/>
        <c:scaling>
          <c:orientation val="minMax"/>
        </c:scaling>
        <c:delete val="1"/>
        <c:axPos val="b"/>
        <c:numFmt formatCode="&quot;H&quot;yy" sourceLinked="1"/>
        <c:majorTickMark val="none"/>
        <c:minorTickMark val="none"/>
        <c:tickLblPos val="none"/>
        <c:crossAx val="343449248"/>
        <c:crosses val="autoZero"/>
        <c:auto val="1"/>
        <c:lblOffset val="100"/>
        <c:baseTimeUnit val="years"/>
      </c:dateAx>
      <c:valAx>
        <c:axId val="3434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44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B49-48A6-8BDF-D50378C77B4E}"/>
            </c:ext>
          </c:extLst>
        </c:ser>
        <c:dLbls>
          <c:showLegendKey val="0"/>
          <c:showVal val="0"/>
          <c:showCatName val="0"/>
          <c:showSerName val="0"/>
          <c:showPercent val="0"/>
          <c:showBubbleSize val="0"/>
        </c:dLbls>
        <c:gapWidth val="150"/>
        <c:axId val="343448856"/>
        <c:axId val="343449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B49-48A6-8BDF-D50378C77B4E}"/>
            </c:ext>
          </c:extLst>
        </c:ser>
        <c:dLbls>
          <c:showLegendKey val="0"/>
          <c:showVal val="0"/>
          <c:showCatName val="0"/>
          <c:showSerName val="0"/>
          <c:showPercent val="0"/>
          <c:showBubbleSize val="0"/>
        </c:dLbls>
        <c:marker val="1"/>
        <c:smooth val="0"/>
        <c:axId val="343448856"/>
        <c:axId val="343449640"/>
      </c:lineChart>
      <c:dateAx>
        <c:axId val="343448856"/>
        <c:scaling>
          <c:orientation val="minMax"/>
        </c:scaling>
        <c:delete val="1"/>
        <c:axPos val="b"/>
        <c:numFmt formatCode="&quot;H&quot;yy" sourceLinked="1"/>
        <c:majorTickMark val="none"/>
        <c:minorTickMark val="none"/>
        <c:tickLblPos val="none"/>
        <c:crossAx val="343449640"/>
        <c:crosses val="autoZero"/>
        <c:auto val="1"/>
        <c:lblOffset val="100"/>
        <c:baseTimeUnit val="years"/>
      </c:dateAx>
      <c:valAx>
        <c:axId val="34344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44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C9-4221-82EE-C7ECCBF73094}"/>
            </c:ext>
          </c:extLst>
        </c:ser>
        <c:dLbls>
          <c:showLegendKey val="0"/>
          <c:showVal val="0"/>
          <c:showCatName val="0"/>
          <c:showSerName val="0"/>
          <c:showPercent val="0"/>
          <c:showBubbleSize val="0"/>
        </c:dLbls>
        <c:gapWidth val="150"/>
        <c:axId val="344008880"/>
        <c:axId val="344010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C9-4221-82EE-C7ECCBF73094}"/>
            </c:ext>
          </c:extLst>
        </c:ser>
        <c:dLbls>
          <c:showLegendKey val="0"/>
          <c:showVal val="0"/>
          <c:showCatName val="0"/>
          <c:showSerName val="0"/>
          <c:showPercent val="0"/>
          <c:showBubbleSize val="0"/>
        </c:dLbls>
        <c:marker val="1"/>
        <c:smooth val="0"/>
        <c:axId val="344008880"/>
        <c:axId val="344010056"/>
      </c:lineChart>
      <c:dateAx>
        <c:axId val="344008880"/>
        <c:scaling>
          <c:orientation val="minMax"/>
        </c:scaling>
        <c:delete val="1"/>
        <c:axPos val="b"/>
        <c:numFmt formatCode="&quot;H&quot;yy" sourceLinked="1"/>
        <c:majorTickMark val="none"/>
        <c:minorTickMark val="none"/>
        <c:tickLblPos val="none"/>
        <c:crossAx val="344010056"/>
        <c:crosses val="autoZero"/>
        <c:auto val="1"/>
        <c:lblOffset val="100"/>
        <c:baseTimeUnit val="years"/>
      </c:dateAx>
      <c:valAx>
        <c:axId val="34401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00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F9-48DF-8340-EDEE763EC1B2}"/>
            </c:ext>
          </c:extLst>
        </c:ser>
        <c:dLbls>
          <c:showLegendKey val="0"/>
          <c:showVal val="0"/>
          <c:showCatName val="0"/>
          <c:showSerName val="0"/>
          <c:showPercent val="0"/>
          <c:showBubbleSize val="0"/>
        </c:dLbls>
        <c:gapWidth val="150"/>
        <c:axId val="344010448"/>
        <c:axId val="34401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F9-48DF-8340-EDEE763EC1B2}"/>
            </c:ext>
          </c:extLst>
        </c:ser>
        <c:dLbls>
          <c:showLegendKey val="0"/>
          <c:showVal val="0"/>
          <c:showCatName val="0"/>
          <c:showSerName val="0"/>
          <c:showPercent val="0"/>
          <c:showBubbleSize val="0"/>
        </c:dLbls>
        <c:marker val="1"/>
        <c:smooth val="0"/>
        <c:axId val="344010448"/>
        <c:axId val="344012408"/>
      </c:lineChart>
      <c:dateAx>
        <c:axId val="344010448"/>
        <c:scaling>
          <c:orientation val="minMax"/>
        </c:scaling>
        <c:delete val="1"/>
        <c:axPos val="b"/>
        <c:numFmt formatCode="&quot;H&quot;yy" sourceLinked="1"/>
        <c:majorTickMark val="none"/>
        <c:minorTickMark val="none"/>
        <c:tickLblPos val="none"/>
        <c:crossAx val="344012408"/>
        <c:crosses val="autoZero"/>
        <c:auto val="1"/>
        <c:lblOffset val="100"/>
        <c:baseTimeUnit val="years"/>
      </c:dateAx>
      <c:valAx>
        <c:axId val="34401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01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AC0-4125-BAAB-8F40AD8548FB}"/>
            </c:ext>
          </c:extLst>
        </c:ser>
        <c:dLbls>
          <c:showLegendKey val="0"/>
          <c:showVal val="0"/>
          <c:showCatName val="0"/>
          <c:showSerName val="0"/>
          <c:showPercent val="0"/>
          <c:showBubbleSize val="0"/>
        </c:dLbls>
        <c:gapWidth val="150"/>
        <c:axId val="344008488"/>
        <c:axId val="34401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C0-4125-BAAB-8F40AD8548FB}"/>
            </c:ext>
          </c:extLst>
        </c:ser>
        <c:dLbls>
          <c:showLegendKey val="0"/>
          <c:showVal val="0"/>
          <c:showCatName val="0"/>
          <c:showSerName val="0"/>
          <c:showPercent val="0"/>
          <c:showBubbleSize val="0"/>
        </c:dLbls>
        <c:marker val="1"/>
        <c:smooth val="0"/>
        <c:axId val="344008488"/>
        <c:axId val="344012016"/>
      </c:lineChart>
      <c:dateAx>
        <c:axId val="344008488"/>
        <c:scaling>
          <c:orientation val="minMax"/>
        </c:scaling>
        <c:delete val="1"/>
        <c:axPos val="b"/>
        <c:numFmt formatCode="&quot;H&quot;yy" sourceLinked="1"/>
        <c:majorTickMark val="none"/>
        <c:minorTickMark val="none"/>
        <c:tickLblPos val="none"/>
        <c:crossAx val="344012016"/>
        <c:crosses val="autoZero"/>
        <c:auto val="1"/>
        <c:lblOffset val="100"/>
        <c:baseTimeUnit val="years"/>
      </c:dateAx>
      <c:valAx>
        <c:axId val="34401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00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4807.3599999999997</c:v>
                </c:pt>
                <c:pt idx="1">
                  <c:v>1163.8699999999999</c:v>
                </c:pt>
                <c:pt idx="2">
                  <c:v>146.82</c:v>
                </c:pt>
                <c:pt idx="3" formatCode="#,##0.00;&quot;△&quot;#,##0.00">
                  <c:v>0</c:v>
                </c:pt>
                <c:pt idx="4">
                  <c:v>399.16</c:v>
                </c:pt>
              </c:numCache>
            </c:numRef>
          </c:val>
          <c:extLst xmlns:c16r2="http://schemas.microsoft.com/office/drawing/2015/06/chart">
            <c:ext xmlns:c16="http://schemas.microsoft.com/office/drawing/2014/chart" uri="{C3380CC4-5D6E-409C-BE32-E72D297353CC}">
              <c16:uniqueId val="{00000000-C99C-4FC4-8E05-BD9A52E07C8C}"/>
            </c:ext>
          </c:extLst>
        </c:ser>
        <c:dLbls>
          <c:showLegendKey val="0"/>
          <c:showVal val="0"/>
          <c:showCatName val="0"/>
          <c:showSerName val="0"/>
          <c:showPercent val="0"/>
          <c:showBubbleSize val="0"/>
        </c:dLbls>
        <c:gapWidth val="150"/>
        <c:axId val="344011624"/>
        <c:axId val="34401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C99C-4FC4-8E05-BD9A52E07C8C}"/>
            </c:ext>
          </c:extLst>
        </c:ser>
        <c:dLbls>
          <c:showLegendKey val="0"/>
          <c:showVal val="0"/>
          <c:showCatName val="0"/>
          <c:showSerName val="0"/>
          <c:showPercent val="0"/>
          <c:showBubbleSize val="0"/>
        </c:dLbls>
        <c:marker val="1"/>
        <c:smooth val="0"/>
        <c:axId val="344011624"/>
        <c:axId val="344014368"/>
      </c:lineChart>
      <c:dateAx>
        <c:axId val="344011624"/>
        <c:scaling>
          <c:orientation val="minMax"/>
        </c:scaling>
        <c:delete val="1"/>
        <c:axPos val="b"/>
        <c:numFmt formatCode="&quot;H&quot;yy" sourceLinked="1"/>
        <c:majorTickMark val="none"/>
        <c:minorTickMark val="none"/>
        <c:tickLblPos val="none"/>
        <c:crossAx val="344014368"/>
        <c:crosses val="autoZero"/>
        <c:auto val="1"/>
        <c:lblOffset val="100"/>
        <c:baseTimeUnit val="years"/>
      </c:dateAx>
      <c:valAx>
        <c:axId val="34401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01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17.53</c:v>
                </c:pt>
                <c:pt idx="1">
                  <c:v>16.72</c:v>
                </c:pt>
                <c:pt idx="2">
                  <c:v>32.450000000000003</c:v>
                </c:pt>
                <c:pt idx="3">
                  <c:v>32.380000000000003</c:v>
                </c:pt>
                <c:pt idx="4">
                  <c:v>32.04</c:v>
                </c:pt>
              </c:numCache>
            </c:numRef>
          </c:val>
          <c:extLst xmlns:c16r2="http://schemas.microsoft.com/office/drawing/2015/06/chart">
            <c:ext xmlns:c16="http://schemas.microsoft.com/office/drawing/2014/chart" uri="{C3380CC4-5D6E-409C-BE32-E72D297353CC}">
              <c16:uniqueId val="{00000000-8B2E-494D-B323-5A8ABA6EA0BA}"/>
            </c:ext>
          </c:extLst>
        </c:ser>
        <c:dLbls>
          <c:showLegendKey val="0"/>
          <c:showVal val="0"/>
          <c:showCatName val="0"/>
          <c:showSerName val="0"/>
          <c:showPercent val="0"/>
          <c:showBubbleSize val="0"/>
        </c:dLbls>
        <c:gapWidth val="150"/>
        <c:axId val="344013976"/>
        <c:axId val="344009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8B2E-494D-B323-5A8ABA6EA0BA}"/>
            </c:ext>
          </c:extLst>
        </c:ser>
        <c:dLbls>
          <c:showLegendKey val="0"/>
          <c:showVal val="0"/>
          <c:showCatName val="0"/>
          <c:showSerName val="0"/>
          <c:showPercent val="0"/>
          <c:showBubbleSize val="0"/>
        </c:dLbls>
        <c:marker val="1"/>
        <c:smooth val="0"/>
        <c:axId val="344013976"/>
        <c:axId val="344009272"/>
      </c:lineChart>
      <c:dateAx>
        <c:axId val="344013976"/>
        <c:scaling>
          <c:orientation val="minMax"/>
        </c:scaling>
        <c:delete val="1"/>
        <c:axPos val="b"/>
        <c:numFmt formatCode="&quot;H&quot;yy" sourceLinked="1"/>
        <c:majorTickMark val="none"/>
        <c:minorTickMark val="none"/>
        <c:tickLblPos val="none"/>
        <c:crossAx val="344009272"/>
        <c:crosses val="autoZero"/>
        <c:auto val="1"/>
        <c:lblOffset val="100"/>
        <c:baseTimeUnit val="years"/>
      </c:dateAx>
      <c:valAx>
        <c:axId val="34400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01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727.82</c:v>
                </c:pt>
                <c:pt idx="1">
                  <c:v>772.03</c:v>
                </c:pt>
                <c:pt idx="2">
                  <c:v>399.42</c:v>
                </c:pt>
                <c:pt idx="3">
                  <c:v>406.28</c:v>
                </c:pt>
                <c:pt idx="4">
                  <c:v>385.03</c:v>
                </c:pt>
              </c:numCache>
            </c:numRef>
          </c:val>
          <c:extLst xmlns:c16r2="http://schemas.microsoft.com/office/drawing/2015/06/chart">
            <c:ext xmlns:c16="http://schemas.microsoft.com/office/drawing/2014/chart" uri="{C3380CC4-5D6E-409C-BE32-E72D297353CC}">
              <c16:uniqueId val="{00000000-ED8D-4A66-976B-5E20B2B20746}"/>
            </c:ext>
          </c:extLst>
        </c:ser>
        <c:dLbls>
          <c:showLegendKey val="0"/>
          <c:showVal val="0"/>
          <c:showCatName val="0"/>
          <c:showSerName val="0"/>
          <c:showPercent val="0"/>
          <c:showBubbleSize val="0"/>
        </c:dLbls>
        <c:gapWidth val="150"/>
        <c:axId val="344124616"/>
        <c:axId val="34412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ED8D-4A66-976B-5E20B2B20746}"/>
            </c:ext>
          </c:extLst>
        </c:ser>
        <c:dLbls>
          <c:showLegendKey val="0"/>
          <c:showVal val="0"/>
          <c:showCatName val="0"/>
          <c:showSerName val="0"/>
          <c:showPercent val="0"/>
          <c:showBubbleSize val="0"/>
        </c:dLbls>
        <c:marker val="1"/>
        <c:smooth val="0"/>
        <c:axId val="344124616"/>
        <c:axId val="344123832"/>
      </c:lineChart>
      <c:dateAx>
        <c:axId val="344124616"/>
        <c:scaling>
          <c:orientation val="minMax"/>
        </c:scaling>
        <c:delete val="1"/>
        <c:axPos val="b"/>
        <c:numFmt formatCode="&quot;H&quot;yy" sourceLinked="1"/>
        <c:majorTickMark val="none"/>
        <c:minorTickMark val="none"/>
        <c:tickLblPos val="none"/>
        <c:crossAx val="344123832"/>
        <c:crosses val="autoZero"/>
        <c:auto val="1"/>
        <c:lblOffset val="100"/>
        <c:baseTimeUnit val="years"/>
      </c:dateAx>
      <c:valAx>
        <c:axId val="34412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12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鏡石町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12624</v>
      </c>
      <c r="AM8" s="51"/>
      <c r="AN8" s="51"/>
      <c r="AO8" s="51"/>
      <c r="AP8" s="51"/>
      <c r="AQ8" s="51"/>
      <c r="AR8" s="51"/>
      <c r="AS8" s="51"/>
      <c r="AT8" s="46">
        <f>データ!T6</f>
        <v>31.3</v>
      </c>
      <c r="AU8" s="46"/>
      <c r="AV8" s="46"/>
      <c r="AW8" s="46"/>
      <c r="AX8" s="46"/>
      <c r="AY8" s="46"/>
      <c r="AZ8" s="46"/>
      <c r="BA8" s="46"/>
      <c r="BB8" s="46">
        <f>データ!U6</f>
        <v>403.32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7.79</v>
      </c>
      <c r="Q10" s="46"/>
      <c r="R10" s="46"/>
      <c r="S10" s="46"/>
      <c r="T10" s="46"/>
      <c r="U10" s="46"/>
      <c r="V10" s="46"/>
      <c r="W10" s="46">
        <f>データ!Q6</f>
        <v>100</v>
      </c>
      <c r="X10" s="46"/>
      <c r="Y10" s="46"/>
      <c r="Z10" s="46"/>
      <c r="AA10" s="46"/>
      <c r="AB10" s="46"/>
      <c r="AC10" s="46"/>
      <c r="AD10" s="51">
        <f>データ!R6</f>
        <v>2200</v>
      </c>
      <c r="AE10" s="51"/>
      <c r="AF10" s="51"/>
      <c r="AG10" s="51"/>
      <c r="AH10" s="51"/>
      <c r="AI10" s="51"/>
      <c r="AJ10" s="51"/>
      <c r="AK10" s="2"/>
      <c r="AL10" s="51">
        <f>データ!V6</f>
        <v>984</v>
      </c>
      <c r="AM10" s="51"/>
      <c r="AN10" s="51"/>
      <c r="AO10" s="51"/>
      <c r="AP10" s="51"/>
      <c r="AQ10" s="51"/>
      <c r="AR10" s="51"/>
      <c r="AS10" s="51"/>
      <c r="AT10" s="46">
        <f>データ!W6</f>
        <v>1.03</v>
      </c>
      <c r="AU10" s="46"/>
      <c r="AV10" s="46"/>
      <c r="AW10" s="46"/>
      <c r="AX10" s="46"/>
      <c r="AY10" s="46"/>
      <c r="AZ10" s="46"/>
      <c r="BA10" s="46"/>
      <c r="BB10" s="46">
        <f>データ!X6</f>
        <v>955.34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45</v>
      </c>
      <c r="O86" s="26" t="str">
        <f>データ!EO6</f>
        <v>【0.02】</v>
      </c>
    </row>
  </sheetData>
  <sheetProtection algorithmName="SHA-512" hashValue="Q1UjCTwCND3PUP82QVD9pNNbe0fVTwS6v4jDJj0lMbUacYZwLcsiTlD+G7Ukld3E39+2/w0aEo0RC+pPNiQR7w==" saltValue="foTL4zlwyRFjVcgbZdeTd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73423</v>
      </c>
      <c r="D6" s="33">
        <f t="shared" si="3"/>
        <v>47</v>
      </c>
      <c r="E6" s="33">
        <f t="shared" si="3"/>
        <v>17</v>
      </c>
      <c r="F6" s="33">
        <f t="shared" si="3"/>
        <v>5</v>
      </c>
      <c r="G6" s="33">
        <f t="shared" si="3"/>
        <v>0</v>
      </c>
      <c r="H6" s="33" t="str">
        <f t="shared" si="3"/>
        <v>福島県　鏡石町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7.79</v>
      </c>
      <c r="Q6" s="34">
        <f t="shared" si="3"/>
        <v>100</v>
      </c>
      <c r="R6" s="34">
        <f t="shared" si="3"/>
        <v>2200</v>
      </c>
      <c r="S6" s="34">
        <f t="shared" si="3"/>
        <v>12624</v>
      </c>
      <c r="T6" s="34">
        <f t="shared" si="3"/>
        <v>31.3</v>
      </c>
      <c r="U6" s="34">
        <f t="shared" si="3"/>
        <v>403.32</v>
      </c>
      <c r="V6" s="34">
        <f t="shared" si="3"/>
        <v>984</v>
      </c>
      <c r="W6" s="34">
        <f t="shared" si="3"/>
        <v>1.03</v>
      </c>
      <c r="X6" s="34">
        <f t="shared" si="3"/>
        <v>955.34</v>
      </c>
      <c r="Y6" s="35">
        <f>IF(Y7="",NA(),Y7)</f>
        <v>33.43</v>
      </c>
      <c r="Z6" s="35">
        <f t="shared" ref="Z6:AH6" si="4">IF(Z7="",NA(),Z7)</f>
        <v>30.53</v>
      </c>
      <c r="AA6" s="35">
        <f t="shared" si="4"/>
        <v>74.28</v>
      </c>
      <c r="AB6" s="35">
        <f t="shared" si="4"/>
        <v>70.540000000000006</v>
      </c>
      <c r="AC6" s="35">
        <f t="shared" si="4"/>
        <v>72.510000000000005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4807.3599999999997</v>
      </c>
      <c r="BG6" s="35">
        <f t="shared" ref="BG6:BO6" si="7">IF(BG7="",NA(),BG7)</f>
        <v>1163.8699999999999</v>
      </c>
      <c r="BH6" s="35">
        <f t="shared" si="7"/>
        <v>146.82</v>
      </c>
      <c r="BI6" s="34">
        <f t="shared" si="7"/>
        <v>0</v>
      </c>
      <c r="BJ6" s="35">
        <f t="shared" si="7"/>
        <v>399.16</v>
      </c>
      <c r="BK6" s="35">
        <f t="shared" si="7"/>
        <v>1081.8</v>
      </c>
      <c r="BL6" s="35">
        <f t="shared" si="7"/>
        <v>974.93</v>
      </c>
      <c r="BM6" s="35">
        <f t="shared" si="7"/>
        <v>855.8</v>
      </c>
      <c r="BN6" s="35">
        <f t="shared" si="7"/>
        <v>789.46</v>
      </c>
      <c r="BO6" s="35">
        <f t="shared" si="7"/>
        <v>826.83</v>
      </c>
      <c r="BP6" s="34" t="str">
        <f>IF(BP7="","",IF(BP7="-","【-】","【"&amp;SUBSTITUTE(TEXT(BP7,"#,##0.00"),"-","△")&amp;"】"))</f>
        <v>【765.47】</v>
      </c>
      <c r="BQ6" s="35">
        <f>IF(BQ7="",NA(),BQ7)</f>
        <v>17.53</v>
      </c>
      <c r="BR6" s="35">
        <f t="shared" ref="BR6:BZ6" si="8">IF(BR7="",NA(),BR7)</f>
        <v>16.72</v>
      </c>
      <c r="BS6" s="35">
        <f t="shared" si="8"/>
        <v>32.450000000000003</v>
      </c>
      <c r="BT6" s="35">
        <f t="shared" si="8"/>
        <v>32.380000000000003</v>
      </c>
      <c r="BU6" s="35">
        <f t="shared" si="8"/>
        <v>32.04</v>
      </c>
      <c r="BV6" s="35">
        <f t="shared" si="8"/>
        <v>52.19</v>
      </c>
      <c r="BW6" s="35">
        <f t="shared" si="8"/>
        <v>55.32</v>
      </c>
      <c r="BX6" s="35">
        <f t="shared" si="8"/>
        <v>59.8</v>
      </c>
      <c r="BY6" s="35">
        <f t="shared" si="8"/>
        <v>57.77</v>
      </c>
      <c r="BZ6" s="35">
        <f t="shared" si="8"/>
        <v>57.31</v>
      </c>
      <c r="CA6" s="34" t="str">
        <f>IF(CA7="","",IF(CA7="-","【-】","【"&amp;SUBSTITUTE(TEXT(CA7,"#,##0.00"),"-","△")&amp;"】"))</f>
        <v>【59.59】</v>
      </c>
      <c r="CB6" s="35">
        <f>IF(CB7="",NA(),CB7)</f>
        <v>727.82</v>
      </c>
      <c r="CC6" s="35">
        <f t="shared" ref="CC6:CK6" si="9">IF(CC7="",NA(),CC7)</f>
        <v>772.03</v>
      </c>
      <c r="CD6" s="35">
        <f t="shared" si="9"/>
        <v>399.42</v>
      </c>
      <c r="CE6" s="35">
        <f t="shared" si="9"/>
        <v>406.28</v>
      </c>
      <c r="CF6" s="35">
        <f t="shared" si="9"/>
        <v>385.03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42.76</v>
      </c>
      <c r="CN6" s="35">
        <f t="shared" ref="CN6:CV6" si="10">IF(CN7="",NA(),CN7)</f>
        <v>42.3</v>
      </c>
      <c r="CO6" s="35">
        <f t="shared" si="10"/>
        <v>42.3</v>
      </c>
      <c r="CP6" s="35">
        <f t="shared" si="10"/>
        <v>42.07</v>
      </c>
      <c r="CQ6" s="35">
        <f t="shared" si="10"/>
        <v>42.99</v>
      </c>
      <c r="CR6" s="35">
        <f t="shared" si="10"/>
        <v>52.31</v>
      </c>
      <c r="CS6" s="35">
        <f t="shared" si="10"/>
        <v>60.65</v>
      </c>
      <c r="CT6" s="35">
        <f t="shared" si="10"/>
        <v>51.75</v>
      </c>
      <c r="CU6" s="35">
        <f t="shared" si="10"/>
        <v>50.68</v>
      </c>
      <c r="CV6" s="35">
        <f t="shared" si="10"/>
        <v>50.14</v>
      </c>
      <c r="CW6" s="34" t="str">
        <f>IF(CW7="","",IF(CW7="-","【-】","【"&amp;SUBSTITUTE(TEXT(CW7,"#,##0.00"),"-","△")&amp;"】"))</f>
        <v>【51.30】</v>
      </c>
      <c r="CX6" s="35">
        <f>IF(CX7="",NA(),CX7)</f>
        <v>88.37</v>
      </c>
      <c r="CY6" s="35">
        <f t="shared" ref="CY6:DG6" si="11">IF(CY7="",NA(),CY7)</f>
        <v>90.49</v>
      </c>
      <c r="CZ6" s="35">
        <f t="shared" si="11"/>
        <v>90.49</v>
      </c>
      <c r="DA6" s="35">
        <f t="shared" si="11"/>
        <v>90.16</v>
      </c>
      <c r="DB6" s="35">
        <f t="shared" si="11"/>
        <v>90.14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73423</v>
      </c>
      <c r="D7" s="37">
        <v>47</v>
      </c>
      <c r="E7" s="37">
        <v>17</v>
      </c>
      <c r="F7" s="37">
        <v>5</v>
      </c>
      <c r="G7" s="37">
        <v>0</v>
      </c>
      <c r="H7" s="37" t="s">
        <v>99</v>
      </c>
      <c r="I7" s="37" t="s">
        <v>100</v>
      </c>
      <c r="J7" s="37" t="s">
        <v>101</v>
      </c>
      <c r="K7" s="37" t="s">
        <v>102</v>
      </c>
      <c r="L7" s="37" t="s">
        <v>103</v>
      </c>
      <c r="M7" s="37" t="s">
        <v>104</v>
      </c>
      <c r="N7" s="38" t="s">
        <v>105</v>
      </c>
      <c r="O7" s="38" t="s">
        <v>106</v>
      </c>
      <c r="P7" s="38">
        <v>7.79</v>
      </c>
      <c r="Q7" s="38">
        <v>100</v>
      </c>
      <c r="R7" s="38">
        <v>2200</v>
      </c>
      <c r="S7" s="38">
        <v>12624</v>
      </c>
      <c r="T7" s="38">
        <v>31.3</v>
      </c>
      <c r="U7" s="38">
        <v>403.32</v>
      </c>
      <c r="V7" s="38">
        <v>984</v>
      </c>
      <c r="W7" s="38">
        <v>1.03</v>
      </c>
      <c r="X7" s="38">
        <v>955.34</v>
      </c>
      <c r="Y7" s="38">
        <v>33.43</v>
      </c>
      <c r="Z7" s="38">
        <v>30.53</v>
      </c>
      <c r="AA7" s="38">
        <v>74.28</v>
      </c>
      <c r="AB7" s="38">
        <v>70.540000000000006</v>
      </c>
      <c r="AC7" s="38">
        <v>72.510000000000005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4807.3599999999997</v>
      </c>
      <c r="BG7" s="38">
        <v>1163.8699999999999</v>
      </c>
      <c r="BH7" s="38">
        <v>146.82</v>
      </c>
      <c r="BI7" s="38">
        <v>0</v>
      </c>
      <c r="BJ7" s="38">
        <v>399.16</v>
      </c>
      <c r="BK7" s="38">
        <v>1081.8</v>
      </c>
      <c r="BL7" s="38">
        <v>974.93</v>
      </c>
      <c r="BM7" s="38">
        <v>855.8</v>
      </c>
      <c r="BN7" s="38">
        <v>789.46</v>
      </c>
      <c r="BO7" s="38">
        <v>826.83</v>
      </c>
      <c r="BP7" s="38">
        <v>765.47</v>
      </c>
      <c r="BQ7" s="38">
        <v>17.53</v>
      </c>
      <c r="BR7" s="38">
        <v>16.72</v>
      </c>
      <c r="BS7" s="38">
        <v>32.450000000000003</v>
      </c>
      <c r="BT7" s="38">
        <v>32.380000000000003</v>
      </c>
      <c r="BU7" s="38">
        <v>32.04</v>
      </c>
      <c r="BV7" s="38">
        <v>52.19</v>
      </c>
      <c r="BW7" s="38">
        <v>55.32</v>
      </c>
      <c r="BX7" s="38">
        <v>59.8</v>
      </c>
      <c r="BY7" s="38">
        <v>57.77</v>
      </c>
      <c r="BZ7" s="38">
        <v>57.31</v>
      </c>
      <c r="CA7" s="38">
        <v>59.59</v>
      </c>
      <c r="CB7" s="38">
        <v>727.82</v>
      </c>
      <c r="CC7" s="38">
        <v>772.03</v>
      </c>
      <c r="CD7" s="38">
        <v>399.42</v>
      </c>
      <c r="CE7" s="38">
        <v>406.28</v>
      </c>
      <c r="CF7" s="38">
        <v>385.03</v>
      </c>
      <c r="CG7" s="38">
        <v>296.14</v>
      </c>
      <c r="CH7" s="38">
        <v>283.17</v>
      </c>
      <c r="CI7" s="38">
        <v>263.76</v>
      </c>
      <c r="CJ7" s="38">
        <v>274.35000000000002</v>
      </c>
      <c r="CK7" s="38">
        <v>273.52</v>
      </c>
      <c r="CL7" s="38">
        <v>257.86</v>
      </c>
      <c r="CM7" s="38">
        <v>42.76</v>
      </c>
      <c r="CN7" s="38">
        <v>42.3</v>
      </c>
      <c r="CO7" s="38">
        <v>42.3</v>
      </c>
      <c r="CP7" s="38">
        <v>42.07</v>
      </c>
      <c r="CQ7" s="38">
        <v>42.99</v>
      </c>
      <c r="CR7" s="38">
        <v>52.31</v>
      </c>
      <c r="CS7" s="38">
        <v>60.65</v>
      </c>
      <c r="CT7" s="38">
        <v>51.75</v>
      </c>
      <c r="CU7" s="38">
        <v>50.68</v>
      </c>
      <c r="CV7" s="38">
        <v>50.14</v>
      </c>
      <c r="CW7" s="38">
        <v>51.3</v>
      </c>
      <c r="CX7" s="38">
        <v>88.37</v>
      </c>
      <c r="CY7" s="38">
        <v>90.49</v>
      </c>
      <c r="CZ7" s="38">
        <v>90.49</v>
      </c>
      <c r="DA7" s="38">
        <v>90.16</v>
      </c>
      <c r="DB7" s="38">
        <v>90.14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誠</cp:lastModifiedBy>
  <cp:lastPrinted>2021-01-25T06:25:39Z</cp:lastPrinted>
  <dcterms:created xsi:type="dcterms:W3CDTF">2020-12-04T03:00:48Z</dcterms:created>
  <dcterms:modified xsi:type="dcterms:W3CDTF">2021-01-25T06:25:41Z</dcterms:modified>
  <cp:category/>
</cp:coreProperties>
</file>