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town.kunimi.fukushima.jp\fl-sv\上下水道課\02_下水道係\01_佐藤貴浩\〇【年に１～２回使用】\〇_経営比較分析【年に1～2回の調査】\07_令和2年度\1.14【照会市町村財政課1月29日（金）期限】公営企業に係る経営比較分析表（令和元年度決算）の分析等について\【経営比較分析表】2019_073032_47_1718\"/>
    </mc:Choice>
  </mc:AlternateContent>
  <xr:revisionPtr revIDLastSave="0" documentId="13_ncr:1_{DE053C31-AC73-4F72-905D-326F7A47C6FC}" xr6:coauthVersionLast="43" xr6:coauthVersionMax="43" xr10:uidLastSave="{00000000-0000-0000-0000-000000000000}"/>
  <workbookProtection workbookAlgorithmName="SHA-512" workbookHashValue="DSPUbGaKublH9D/QD/9h4Z0snYDZ16M0Mvz0Fv+MP8U4IrPT6b4e+TzDKrrP24tOjqEvWgpsuWxQ/HuIo/RYRQ==" workbookSaltValue="MYgV6x581rx6rNbHf5Tnmg==" workbookSpinCount="100000" lockStructure="1"/>
  <bookViews>
    <workbookView xWindow="-120" yWindow="-120" windowWidth="20730" windowHeight="11160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T6" i="5"/>
  <c r="AT8" i="4" s="1"/>
  <c r="S6" i="5"/>
  <c r="R6" i="5"/>
  <c r="AD10" i="4" s="1"/>
  <c r="Q6" i="5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I86" i="4"/>
  <c r="H86" i="4"/>
  <c r="E86" i="4"/>
  <c r="AT10" i="4"/>
  <c r="W10" i="4"/>
  <c r="I10" i="4"/>
  <c r="BB8" i="4"/>
  <c r="AL8" i="4"/>
  <c r="P8" i="4"/>
</calcChain>
</file>

<file path=xl/sharedStrings.xml><?xml version="1.0" encoding="utf-8"?>
<sst xmlns="http://schemas.openxmlformats.org/spreadsheetml/2006/main" count="241" uniqueCount="122">
  <si>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</si>
  <si>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</si>
  <si>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</si>
  <si>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</si>
  <si>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</si>
  <si>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</si>
  <si>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</si>
  <si>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</si>
  <si>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</si>
  <si>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</si>
  <si>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</si>
  <si>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</si>
  <si>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</si>
  <si>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</si>
  <si>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</si>
  <si>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</si>
  <si>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</si>
  <si>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</si>
  <si>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</si>
  <si>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</si>
  <si>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</si>
  <si>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</si>
  <si>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</si>
  <si>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</si>
  <si>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</si>
  <si>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</si>
  <si>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</si>
  <si>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</si>
  <si>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</si>
  <si>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</si>
  <si>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</si>
  <si>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</si>
  <si>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</si>
  <si>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</si>
  <si>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</si>
  <si>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</si>
  <si>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</si>
  <si>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</si>
  <si>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</si>
  <si>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</si>
  <si>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</si>
  <si>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</si>
  <si>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</si>
  <si>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</si>
  <si>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</si>
  <si>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</si>
  <si>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</si>
  <si>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</si>
  <si>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</si>
  <si>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</si>
  <si>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</si>
  <si>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</si>
  <si>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</si>
  <si>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</si>
  <si>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</si>
  <si>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</si>
  <si>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</si>
  <si>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</si>
  <si>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</si>
  <si>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</si>
  <si>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</si>
  <si>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</si>
  <si>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</si>
  <si>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</si>
  <si>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</si>
  <si>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</si>
  <si>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</si>
  <si>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</si>
  <si>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</si>
  <si>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</si>
  <si>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</si>
  <si>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</si>
  <si>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</si>
  <si>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</si>
  <si>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</si>
  <si>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</si>
  <si>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</si>
  <si>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</si>
  <si>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</si>
  <si>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</si>
  <si>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</si>
  <si>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</si>
  <si>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</si>
  <si>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</si>
  <si>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</si>
  <si>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</si>
  <si>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</si>
  <si>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</si>
  <si>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</si>
  <si>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</si>
  <si>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</si>
  <si>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</si>
  <si>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</si>
  <si>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</si>
  <si>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</si>
  <si>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</si>
  <si>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</si>
  <si>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</si>
  <si>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</si>
  <si>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国見町</t>
  </si>
  <si>
    <t>法非適用</t>
  </si>
  <si>
    <t>下水道事業</t>
  </si>
  <si>
    <t>公共下水道</t>
  </si>
  <si>
    <t>Cc2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</si>
  <si>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</si>
  <si>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</si>
  <si>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</si>
  <si>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</si>
  <si>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</si>
  <si>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</si>
  <si>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</si>
  <si>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</si>
  <si>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</si>
  <si>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</si>
  <si>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</si>
  <si>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</si>
  <si>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</si>
  <si>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</si>
  <si>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</si>
  <si>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・下水道使用料で賄えない不足分については、一般会計からの繰入金で対応。　　　　　　　　　　　　　　　　　　　　　　　　　　　　　　　　　　　　　　　　　　　　　　　　　　　・④において、地方債現在高の減と営業収益の増が求められる。</t>
    <rPh sb="1" eb="4">
      <t>ゲスイドウ</t>
    </rPh>
    <rPh sb="4" eb="7">
      <t>シヨウリョウ</t>
    </rPh>
    <rPh sb="8" eb="9">
      <t>マカナ</t>
    </rPh>
    <rPh sb="12" eb="14">
      <t>フソク</t>
    </rPh>
    <rPh sb="14" eb="15">
      <t>ブン</t>
    </rPh>
    <rPh sb="21" eb="23">
      <t>イッパン</t>
    </rPh>
    <rPh sb="23" eb="25">
      <t>カイケイ</t>
    </rPh>
    <rPh sb="28" eb="30">
      <t>クリイレ</t>
    </rPh>
    <rPh sb="30" eb="31">
      <t>キン</t>
    </rPh>
    <rPh sb="32" eb="34">
      <t>タイオウ</t>
    </rPh>
    <rPh sb="93" eb="96">
      <t>チホウサイ</t>
    </rPh>
    <rPh sb="96" eb="98">
      <t>ゲンザイ</t>
    </rPh>
    <rPh sb="98" eb="99">
      <t>タカ</t>
    </rPh>
    <rPh sb="100" eb="101">
      <t>ゲン</t>
    </rPh>
    <rPh sb="102" eb="104">
      <t>エイギョウ</t>
    </rPh>
    <rPh sb="104" eb="106">
      <t>シュウエキ</t>
    </rPh>
    <rPh sb="107" eb="108">
      <t>ゾウ</t>
    </rPh>
    <rPh sb="109" eb="110">
      <t>モト</t>
    </rPh>
    <phoneticPr fontId="4"/>
  </si>
  <si>
    <t>・昭和63年事業着手で平成8年供用開始している。　　　　　　　　　　　　　　　　　　　　　　　　　　　　　　　　　　　　　　　　　　　　　　　　　　・下水道管の法定耐用年数50年であるが、損傷・腐食・樹木の根などの被害もある。　　　　　　　　　　　　　　　　　　　　　　　　　　　　　　　　　　　　　　　　　　　　　　　　　　・ストックマネジメント計画に基づき、計画的な点検・調査・修繕改修を行っていく。</t>
    <rPh sb="1" eb="3">
      <t>ショウワ</t>
    </rPh>
    <rPh sb="5" eb="6">
      <t>ネン</t>
    </rPh>
    <rPh sb="6" eb="8">
      <t>ジギョウ</t>
    </rPh>
    <rPh sb="8" eb="10">
      <t>チャクシュ</t>
    </rPh>
    <rPh sb="11" eb="13">
      <t>ヘイセイ</t>
    </rPh>
    <rPh sb="14" eb="15">
      <t>ネン</t>
    </rPh>
    <rPh sb="15" eb="17">
      <t>キョウヨウ</t>
    </rPh>
    <rPh sb="17" eb="19">
      <t>カイシ</t>
    </rPh>
    <rPh sb="75" eb="78">
      <t>ゲスイドウ</t>
    </rPh>
    <rPh sb="78" eb="79">
      <t>カン</t>
    </rPh>
    <rPh sb="80" eb="82">
      <t>ホウテイ</t>
    </rPh>
    <rPh sb="82" eb="84">
      <t>タイヨウ</t>
    </rPh>
    <rPh sb="84" eb="86">
      <t>ネンスウ</t>
    </rPh>
    <rPh sb="88" eb="89">
      <t>ネン</t>
    </rPh>
    <rPh sb="94" eb="96">
      <t>ソンショウ</t>
    </rPh>
    <rPh sb="97" eb="99">
      <t>フショク</t>
    </rPh>
    <rPh sb="100" eb="102">
      <t>ジュモク</t>
    </rPh>
    <rPh sb="103" eb="104">
      <t>ネ</t>
    </rPh>
    <rPh sb="107" eb="109">
      <t>ヒガイ</t>
    </rPh>
    <rPh sb="174" eb="176">
      <t>ケイカク</t>
    </rPh>
    <rPh sb="177" eb="178">
      <t>モト</t>
    </rPh>
    <rPh sb="181" eb="184">
      <t>ケイカクテキ</t>
    </rPh>
    <rPh sb="185" eb="187">
      <t>テンケン</t>
    </rPh>
    <rPh sb="188" eb="190">
      <t>チョウサ</t>
    </rPh>
    <rPh sb="191" eb="193">
      <t>シュウゼン</t>
    </rPh>
    <rPh sb="193" eb="195">
      <t>カイシュウ</t>
    </rPh>
    <rPh sb="196" eb="197">
      <t>オコナ</t>
    </rPh>
    <phoneticPr fontId="4"/>
  </si>
  <si>
    <t>・管渠整備は、平成29年度で終了。　　　　　　　　　　　　　　　　　　　　　　　　　　　　　　　　　　　　　　　　　　　　　　　　　　　　　　　　　　　　　　　　　　　　　・今後の必要な対策として下記の3つを記載。　　　　　　　　　　　　　　　　　　　　　　　　　　　　　　　　　　　　　　　　　　　　　　　　　　　　　　　　　　　　　　　　　①地方債現在高の減少　　　　　　　　　　　　　　　　　　　　　　　　　　　　　　　　　　　　　　　　　　　　　　　　　　　　　　　　　　　　　　　　　　　　　　　　　　　　②下水道使用料の改定（人口減と収入減のため）　　　　　　　　　　　　　　　　　　　　　　　　　　　　　　　　　　　　　　　　　　　　　　　　　　　　　　　　　　　　　　　　③下水道維持管理負担金（処分費用の増のため）</t>
    <rPh sb="1" eb="3">
      <t>カンキョ</t>
    </rPh>
    <rPh sb="3" eb="5">
      <t>セイビ</t>
    </rPh>
    <rPh sb="7" eb="9">
      <t>ヘイセイ</t>
    </rPh>
    <rPh sb="11" eb="13">
      <t>ネンド</t>
    </rPh>
    <rPh sb="14" eb="16">
      <t>シュウリョウ</t>
    </rPh>
    <rPh sb="87" eb="89">
      <t>コンゴ</t>
    </rPh>
    <rPh sb="90" eb="92">
      <t>ヒツヨウ</t>
    </rPh>
    <rPh sb="93" eb="95">
      <t>タイサク</t>
    </rPh>
    <rPh sb="98" eb="100">
      <t>カキ</t>
    </rPh>
    <rPh sb="104" eb="106">
      <t>キサイ</t>
    </rPh>
    <rPh sb="173" eb="179">
      <t>チホウサイゲンザイタカ</t>
    </rPh>
    <rPh sb="180" eb="182">
      <t>ゲンショウ</t>
    </rPh>
    <rPh sb="259" eb="262">
      <t>ゲスイドウ</t>
    </rPh>
    <rPh sb="262" eb="265">
      <t>シヨウリョウ</t>
    </rPh>
    <rPh sb="266" eb="268">
      <t>カイテイ</t>
    </rPh>
    <rPh sb="269" eb="271">
      <t>ジンコウ</t>
    </rPh>
    <rPh sb="271" eb="272">
      <t>ゲン</t>
    </rPh>
    <rPh sb="345" eb="348">
      <t>ゲスイドウ</t>
    </rPh>
    <rPh sb="348" eb="355">
      <t>イジカンリフタンキン</t>
    </rPh>
    <rPh sb="356" eb="358">
      <t>ショブン</t>
    </rPh>
    <rPh sb="358" eb="359">
      <t>ヒ</t>
    </rPh>
    <rPh sb="359" eb="360">
      <t>ヨウ</t>
    </rPh>
    <rPh sb="361" eb="362">
      <t>ゾウ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</si>
</sst>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2-4037-B72A-3110CD47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0.11</c:v>
                </c:pt>
                <c:pt idx="1">
                  <c:v>0.15</c:v>
                </c:pt>
                <c:pt idx="2">
                  <c:v>0.16</c:v>
                </c:pt>
                <c:pt idx="3">
                  <c:v>0.13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2-4037-B72A-3110CD476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B-4424-B37E-F598103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54.67</c:v>
                </c:pt>
                <c:pt idx="1">
                  <c:v>53.51</c:v>
                </c:pt>
                <c:pt idx="2">
                  <c:v>53.5</c:v>
                </c:pt>
                <c:pt idx="3">
                  <c:v>52.58</c:v>
                </c:pt>
                <c:pt idx="4">
                  <c:v>50.94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B-4424-B37E-F59810326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90.25</c:v>
                </c:pt>
                <c:pt idx="1">
                  <c:v>90.52</c:v>
                </c:pt>
                <c:pt idx="2">
                  <c:v>92.45</c:v>
                </c:pt>
                <c:pt idx="3">
                  <c:v>92.52</c:v>
                </c:pt>
                <c:pt idx="4">
                  <c:v>92.35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8E5-9C49-6352A358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83.8</c:v>
                </c:pt>
                <c:pt idx="1">
                  <c:v>83.91</c:v>
                </c:pt>
                <c:pt idx="2">
                  <c:v>83.51</c:v>
                </c:pt>
                <c:pt idx="3">
                  <c:v>83.02</c:v>
                </c:pt>
                <c:pt idx="4">
                  <c:v>82.55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51-48E5-9C49-6352A358B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50.92</c:v>
                </c:pt>
                <c:pt idx="1">
                  <c:v>50.61</c:v>
                </c:pt>
                <c:pt idx="2">
                  <c:v>61.87</c:v>
                </c:pt>
                <c:pt idx="3">
                  <c:v>64.92</c:v>
                </c:pt>
                <c:pt idx="4">
                  <c:v>63.14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E-4E36-A93F-72103E9A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E-4E36-A93F-72103E9AD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8-4C7A-A0BE-0DBACA75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8-4C7A-A0BE-0DBACA75A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F-4773-B630-5ECA32F85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F-4773-B630-5ECA32F85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A-4430-BC35-C325A59F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8A-4430-BC35-C325A59F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B-4A1E-AA74-7A14F70D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B-4A1E-AA74-7A14F70DC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1786.36</c:v>
                </c:pt>
                <c:pt idx="1">
                  <c:v>2204.1999999999998</c:v>
                </c:pt>
                <c:pt idx="2">
                  <c:v>717</c:v>
                </c:pt>
                <c:pt idx="3">
                  <c:v>569.04</c:v>
                </c:pt>
                <c:pt idx="4">
                  <c:v>582.47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CA-4125-84E8-47BA16EB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1118.56</c:v>
                </c:pt>
                <c:pt idx="1">
                  <c:v>1111.31</c:v>
                </c:pt>
                <c:pt idx="2">
                  <c:v>966.33</c:v>
                </c:pt>
                <c:pt idx="3">
                  <c:v>958.81</c:v>
                </c:pt>
                <c:pt idx="4">
                  <c:v>1001.3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A-4125-84E8-47BA16EB3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41.29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5-46C9-A8F5-720F6E48B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72.33</c:v>
                </c:pt>
                <c:pt idx="1">
                  <c:v>75.540000000000006</c:v>
                </c:pt>
                <c:pt idx="2">
                  <c:v>81.739999999999995</c:v>
                </c:pt>
                <c:pt idx="3">
                  <c:v>82.88</c:v>
                </c:pt>
                <c:pt idx="4">
                  <c:v>81.88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5-46C9-A8F5-720F6E48B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442.51</c:v>
                </c:pt>
                <c:pt idx="1">
                  <c:v>184.18</c:v>
                </c:pt>
                <c:pt idx="2">
                  <c:v>186.03</c:v>
                </c:pt>
                <c:pt idx="3">
                  <c:v>187.42</c:v>
                </c:pt>
                <c:pt idx="4">
                  <c:v>188.98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1-439A-8D4A-0015D91C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215.28</c:v>
                </c:pt>
                <c:pt idx="1">
                  <c:v>207.96</c:v>
                </c:pt>
                <c:pt idx="2">
                  <c:v>194.31</c:v>
                </c:pt>
                <c:pt idx="3">
                  <c:v>190.99</c:v>
                </c:pt>
                <c:pt idx="4">
                  <c:v>187.55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1-439A-8D4A-0015D91CA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AG56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福島県　国見町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公共下水道</v>
      </c>
      <c r="Q8" s="72"/>
      <c r="R8" s="72"/>
      <c r="S8" s="72"/>
      <c r="T8" s="72"/>
      <c r="U8" s="72"/>
      <c r="V8" s="72"/>
      <c r="W8" s="72" t="str">
        <f>データ!L6</f>
        <v>Cc2</v>
      </c>
      <c r="X8" s="72"/>
      <c r="Y8" s="72"/>
      <c r="Z8" s="72"/>
      <c r="AA8" s="72"/>
      <c r="AB8" s="72"/>
      <c r="AC8" s="72"/>
      <c r="AD8" s="73" t="str">
        <f>データ!$M$6</f>
        <v>非設置</v>
      </c>
      <c r="AE8" s="73"/>
      <c r="AF8" s="73"/>
      <c r="AG8" s="73"/>
      <c r="AH8" s="73"/>
      <c r="AI8" s="73"/>
      <c r="AJ8" s="73"/>
      <c r="AK8" s="3"/>
      <c r="AL8" s="69">
        <f>データ!S6</f>
        <v>8980</v>
      </c>
      <c r="AM8" s="69"/>
      <c r="AN8" s="69"/>
      <c r="AO8" s="69"/>
      <c r="AP8" s="69"/>
      <c r="AQ8" s="69"/>
      <c r="AR8" s="69"/>
      <c r="AS8" s="69"/>
      <c r="AT8" s="68">
        <f>データ!T6</f>
        <v>37.950000000000003</v>
      </c>
      <c r="AU8" s="68"/>
      <c r="AV8" s="68"/>
      <c r="AW8" s="68"/>
      <c r="AX8" s="68"/>
      <c r="AY8" s="68"/>
      <c r="AZ8" s="68"/>
      <c r="BA8" s="68"/>
      <c r="BB8" s="68">
        <f>データ!U6</f>
        <v>236.63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 t="str">
        <f>データ!O6</f>
        <v>該当数値なし</v>
      </c>
      <c r="J10" s="68"/>
      <c r="K10" s="68"/>
      <c r="L10" s="68"/>
      <c r="M10" s="68"/>
      <c r="N10" s="68"/>
      <c r="O10" s="68"/>
      <c r="P10" s="68">
        <f>データ!P6</f>
        <v>49.73</v>
      </c>
      <c r="Q10" s="68"/>
      <c r="R10" s="68"/>
      <c r="S10" s="68"/>
      <c r="T10" s="68"/>
      <c r="U10" s="68"/>
      <c r="V10" s="68"/>
      <c r="W10" s="68">
        <f>データ!Q6</f>
        <v>100</v>
      </c>
      <c r="X10" s="68"/>
      <c r="Y10" s="68"/>
      <c r="Z10" s="68"/>
      <c r="AA10" s="68"/>
      <c r="AB10" s="68"/>
      <c r="AC10" s="68"/>
      <c r="AD10" s="69">
        <f>データ!R6</f>
        <v>3025</v>
      </c>
      <c r="AE10" s="69"/>
      <c r="AF10" s="69"/>
      <c r="AG10" s="69"/>
      <c r="AH10" s="69"/>
      <c r="AI10" s="69"/>
      <c r="AJ10" s="69"/>
      <c r="AK10" s="2"/>
      <c r="AL10" s="69">
        <f>データ!V6</f>
        <v>4442</v>
      </c>
      <c r="AM10" s="69"/>
      <c r="AN10" s="69"/>
      <c r="AO10" s="69"/>
      <c r="AP10" s="69"/>
      <c r="AQ10" s="69"/>
      <c r="AR10" s="69"/>
      <c r="AS10" s="69"/>
      <c r="AT10" s="68">
        <f>データ!W6</f>
        <v>1.41</v>
      </c>
      <c r="AU10" s="68"/>
      <c r="AV10" s="68"/>
      <c r="AW10" s="68"/>
      <c r="AX10" s="68"/>
      <c r="AY10" s="68"/>
      <c r="AZ10" s="68"/>
      <c r="BA10" s="68"/>
      <c r="BB10" s="68">
        <f>データ!X6</f>
        <v>3150.35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119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120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121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44</v>
      </c>
      <c r="H86" s="26" t="str">
        <f>データ!BP6</f>
        <v>【682.51】</v>
      </c>
      <c r="I86" s="26" t="str">
        <f>データ!CA6</f>
        <v>【100.34】</v>
      </c>
      <c r="J86" s="26" t="str">
        <f>データ!CL6</f>
        <v>【136.15】</v>
      </c>
      <c r="K86" s="26" t="str">
        <f>データ!CW6</f>
        <v>【59.64】</v>
      </c>
      <c r="L86" s="26" t="str">
        <f>データ!DH6</f>
        <v>【95.35】</v>
      </c>
      <c r="M86" s="26" t="s">
        <v>45</v>
      </c>
      <c r="N86" s="26" t="s">
        <v>45</v>
      </c>
      <c r="O86" s="26" t="str">
        <f>データ!EO6</f>
        <v>【0.22】</v>
      </c>
    </row>
  </sheetData>
  <sheetProtection algorithmName="SHA-512" hashValue="gJfevIqE8LSN3zcn58EANslaEFiBDqHMuDwdNxy97Gczy74KJUtVLven9xQ0rA4dAWcEptjKcyV6Q5wW230fuw==" saltValue="yJyOj72+pBi+Kjr6ElV+E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47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48</v>
      </c>
      <c r="B3" s="29" t="s">
        <v>49</v>
      </c>
      <c r="C3" s="29" t="s">
        <v>50</v>
      </c>
      <c r="D3" s="29" t="s">
        <v>51</v>
      </c>
      <c r="E3" s="29" t="s">
        <v>52</v>
      </c>
      <c r="F3" s="29" t="s">
        <v>53</v>
      </c>
      <c r="G3" s="29" t="s">
        <v>54</v>
      </c>
      <c r="H3" s="77" t="s">
        <v>55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56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57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58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59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60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61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62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63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64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65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66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67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68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69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70</v>
      </c>
      <c r="B5" s="31"/>
      <c r="C5" s="31"/>
      <c r="D5" s="31"/>
      <c r="E5" s="31"/>
      <c r="F5" s="31"/>
      <c r="G5" s="31"/>
      <c r="H5" s="32" t="s">
        <v>71</v>
      </c>
      <c r="I5" s="32" t="s">
        <v>72</v>
      </c>
      <c r="J5" s="32" t="s">
        <v>73</v>
      </c>
      <c r="K5" s="32" t="s">
        <v>74</v>
      </c>
      <c r="L5" s="32" t="s">
        <v>75</v>
      </c>
      <c r="M5" s="32" t="s">
        <v>5</v>
      </c>
      <c r="N5" s="32" t="s">
        <v>76</v>
      </c>
      <c r="O5" s="32" t="s">
        <v>77</v>
      </c>
      <c r="P5" s="32" t="s">
        <v>78</v>
      </c>
      <c r="Q5" s="32" t="s">
        <v>79</v>
      </c>
      <c r="R5" s="32" t="s">
        <v>80</v>
      </c>
      <c r="S5" s="32" t="s">
        <v>81</v>
      </c>
      <c r="T5" s="32" t="s">
        <v>82</v>
      </c>
      <c r="U5" s="32" t="s">
        <v>83</v>
      </c>
      <c r="V5" s="32" t="s">
        <v>84</v>
      </c>
      <c r="W5" s="32" t="s">
        <v>85</v>
      </c>
      <c r="X5" s="32" t="s">
        <v>86</v>
      </c>
      <c r="Y5" s="32" t="s">
        <v>87</v>
      </c>
      <c r="Z5" s="32" t="s">
        <v>88</v>
      </c>
      <c r="AA5" s="32" t="s">
        <v>89</v>
      </c>
      <c r="AB5" s="32" t="s">
        <v>90</v>
      </c>
      <c r="AC5" s="32" t="s">
        <v>91</v>
      </c>
      <c r="AD5" s="32" t="s">
        <v>92</v>
      </c>
      <c r="AE5" s="32" t="s">
        <v>93</v>
      </c>
      <c r="AF5" s="32" t="s">
        <v>94</v>
      </c>
      <c r="AG5" s="32" t="s">
        <v>95</v>
      </c>
      <c r="AH5" s="32" t="s">
        <v>96</v>
      </c>
      <c r="AI5" s="32" t="s">
        <v>31</v>
      </c>
      <c r="AJ5" s="32" t="s">
        <v>87</v>
      </c>
      <c r="AK5" s="32" t="s">
        <v>88</v>
      </c>
      <c r="AL5" s="32" t="s">
        <v>89</v>
      </c>
      <c r="AM5" s="32" t="s">
        <v>90</v>
      </c>
      <c r="AN5" s="32" t="s">
        <v>91</v>
      </c>
      <c r="AO5" s="32" t="s">
        <v>92</v>
      </c>
      <c r="AP5" s="32" t="s">
        <v>93</v>
      </c>
      <c r="AQ5" s="32" t="s">
        <v>94</v>
      </c>
      <c r="AR5" s="32" t="s">
        <v>95</v>
      </c>
      <c r="AS5" s="32" t="s">
        <v>96</v>
      </c>
      <c r="AT5" s="32" t="s">
        <v>97</v>
      </c>
      <c r="AU5" s="32" t="s">
        <v>87</v>
      </c>
      <c r="AV5" s="32" t="s">
        <v>88</v>
      </c>
      <c r="AW5" s="32" t="s">
        <v>89</v>
      </c>
      <c r="AX5" s="32" t="s">
        <v>90</v>
      </c>
      <c r="AY5" s="32" t="s">
        <v>91</v>
      </c>
      <c r="AZ5" s="32" t="s">
        <v>92</v>
      </c>
      <c r="BA5" s="32" t="s">
        <v>93</v>
      </c>
      <c r="BB5" s="32" t="s">
        <v>94</v>
      </c>
      <c r="BC5" s="32" t="s">
        <v>95</v>
      </c>
      <c r="BD5" s="32" t="s">
        <v>96</v>
      </c>
      <c r="BE5" s="32" t="s">
        <v>97</v>
      </c>
      <c r="BF5" s="32" t="s">
        <v>87</v>
      </c>
      <c r="BG5" s="32" t="s">
        <v>88</v>
      </c>
      <c r="BH5" s="32" t="s">
        <v>89</v>
      </c>
      <c r="BI5" s="32" t="s">
        <v>90</v>
      </c>
      <c r="BJ5" s="32" t="s">
        <v>91</v>
      </c>
      <c r="BK5" s="32" t="s">
        <v>92</v>
      </c>
      <c r="BL5" s="32" t="s">
        <v>93</v>
      </c>
      <c r="BM5" s="32" t="s">
        <v>94</v>
      </c>
      <c r="BN5" s="32" t="s">
        <v>95</v>
      </c>
      <c r="BO5" s="32" t="s">
        <v>96</v>
      </c>
      <c r="BP5" s="32" t="s">
        <v>97</v>
      </c>
      <c r="BQ5" s="32" t="s">
        <v>87</v>
      </c>
      <c r="BR5" s="32" t="s">
        <v>88</v>
      </c>
      <c r="BS5" s="32" t="s">
        <v>89</v>
      </c>
      <c r="BT5" s="32" t="s">
        <v>90</v>
      </c>
      <c r="BU5" s="32" t="s">
        <v>91</v>
      </c>
      <c r="BV5" s="32" t="s">
        <v>92</v>
      </c>
      <c r="BW5" s="32" t="s">
        <v>93</v>
      </c>
      <c r="BX5" s="32" t="s">
        <v>94</v>
      </c>
      <c r="BY5" s="32" t="s">
        <v>95</v>
      </c>
      <c r="BZ5" s="32" t="s">
        <v>96</v>
      </c>
      <c r="CA5" s="32" t="s">
        <v>97</v>
      </c>
      <c r="CB5" s="32" t="s">
        <v>87</v>
      </c>
      <c r="CC5" s="32" t="s">
        <v>88</v>
      </c>
      <c r="CD5" s="32" t="s">
        <v>89</v>
      </c>
      <c r="CE5" s="32" t="s">
        <v>90</v>
      </c>
      <c r="CF5" s="32" t="s">
        <v>91</v>
      </c>
      <c r="CG5" s="32" t="s">
        <v>92</v>
      </c>
      <c r="CH5" s="32" t="s">
        <v>93</v>
      </c>
      <c r="CI5" s="32" t="s">
        <v>94</v>
      </c>
      <c r="CJ5" s="32" t="s">
        <v>95</v>
      </c>
      <c r="CK5" s="32" t="s">
        <v>96</v>
      </c>
      <c r="CL5" s="32" t="s">
        <v>97</v>
      </c>
      <c r="CM5" s="32" t="s">
        <v>87</v>
      </c>
      <c r="CN5" s="32" t="s">
        <v>88</v>
      </c>
      <c r="CO5" s="32" t="s">
        <v>89</v>
      </c>
      <c r="CP5" s="32" t="s">
        <v>90</v>
      </c>
      <c r="CQ5" s="32" t="s">
        <v>91</v>
      </c>
      <c r="CR5" s="32" t="s">
        <v>92</v>
      </c>
      <c r="CS5" s="32" t="s">
        <v>93</v>
      </c>
      <c r="CT5" s="32" t="s">
        <v>94</v>
      </c>
      <c r="CU5" s="32" t="s">
        <v>95</v>
      </c>
      <c r="CV5" s="32" t="s">
        <v>96</v>
      </c>
      <c r="CW5" s="32" t="s">
        <v>97</v>
      </c>
      <c r="CX5" s="32" t="s">
        <v>87</v>
      </c>
      <c r="CY5" s="32" t="s">
        <v>88</v>
      </c>
      <c r="CZ5" s="32" t="s">
        <v>89</v>
      </c>
      <c r="DA5" s="32" t="s">
        <v>90</v>
      </c>
      <c r="DB5" s="32" t="s">
        <v>91</v>
      </c>
      <c r="DC5" s="32" t="s">
        <v>92</v>
      </c>
      <c r="DD5" s="32" t="s">
        <v>93</v>
      </c>
      <c r="DE5" s="32" t="s">
        <v>94</v>
      </c>
      <c r="DF5" s="32" t="s">
        <v>95</v>
      </c>
      <c r="DG5" s="32" t="s">
        <v>96</v>
      </c>
      <c r="DH5" s="32" t="s">
        <v>97</v>
      </c>
      <c r="DI5" s="32" t="s">
        <v>87</v>
      </c>
      <c r="DJ5" s="32" t="s">
        <v>88</v>
      </c>
      <c r="DK5" s="32" t="s">
        <v>89</v>
      </c>
      <c r="DL5" s="32" t="s">
        <v>90</v>
      </c>
      <c r="DM5" s="32" t="s">
        <v>91</v>
      </c>
      <c r="DN5" s="32" t="s">
        <v>92</v>
      </c>
      <c r="DO5" s="32" t="s">
        <v>93</v>
      </c>
      <c r="DP5" s="32" t="s">
        <v>94</v>
      </c>
      <c r="DQ5" s="32" t="s">
        <v>95</v>
      </c>
      <c r="DR5" s="32" t="s">
        <v>96</v>
      </c>
      <c r="DS5" s="32" t="s">
        <v>97</v>
      </c>
      <c r="DT5" s="32" t="s">
        <v>87</v>
      </c>
      <c r="DU5" s="32" t="s">
        <v>88</v>
      </c>
      <c r="DV5" s="32" t="s">
        <v>89</v>
      </c>
      <c r="DW5" s="32" t="s">
        <v>90</v>
      </c>
      <c r="DX5" s="32" t="s">
        <v>91</v>
      </c>
      <c r="DY5" s="32" t="s">
        <v>92</v>
      </c>
      <c r="DZ5" s="32" t="s">
        <v>93</v>
      </c>
      <c r="EA5" s="32" t="s">
        <v>94</v>
      </c>
      <c r="EB5" s="32" t="s">
        <v>95</v>
      </c>
      <c r="EC5" s="32" t="s">
        <v>96</v>
      </c>
      <c r="ED5" s="32" t="s">
        <v>97</v>
      </c>
      <c r="EE5" s="32" t="s">
        <v>87</v>
      </c>
      <c r="EF5" s="32" t="s">
        <v>88</v>
      </c>
      <c r="EG5" s="32" t="s">
        <v>89</v>
      </c>
      <c r="EH5" s="32" t="s">
        <v>90</v>
      </c>
      <c r="EI5" s="32" t="s">
        <v>91</v>
      </c>
      <c r="EJ5" s="32" t="s">
        <v>92</v>
      </c>
      <c r="EK5" s="32" t="s">
        <v>93</v>
      </c>
      <c r="EL5" s="32" t="s">
        <v>94</v>
      </c>
      <c r="EM5" s="32" t="s">
        <v>95</v>
      </c>
      <c r="EN5" s="32" t="s">
        <v>96</v>
      </c>
      <c r="EO5" s="32" t="s">
        <v>97</v>
      </c>
    </row>
    <row r="6" spans="1:145" s="36" customFormat="1" x14ac:dyDescent="0.15">
      <c r="A6" s="28" t="s">
        <v>98</v>
      </c>
      <c r="B6" s="33">
        <f>B7</f>
        <v>2019</v>
      </c>
      <c r="C6" s="33">
        <f t="shared" ref="C6:X6" si="3">C7</f>
        <v>73032</v>
      </c>
      <c r="D6" s="33">
        <f t="shared" si="3"/>
        <v>47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福島県　国見町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Cc2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49.73</v>
      </c>
      <c r="Q6" s="34">
        <f t="shared" si="3"/>
        <v>100</v>
      </c>
      <c r="R6" s="34">
        <f t="shared" si="3"/>
        <v>3025</v>
      </c>
      <c r="S6" s="34">
        <f t="shared" si="3"/>
        <v>8980</v>
      </c>
      <c r="T6" s="34">
        <f t="shared" si="3"/>
        <v>37.950000000000003</v>
      </c>
      <c r="U6" s="34">
        <f t="shared" si="3"/>
        <v>236.63</v>
      </c>
      <c r="V6" s="34">
        <f t="shared" si="3"/>
        <v>4442</v>
      </c>
      <c r="W6" s="34">
        <f t="shared" si="3"/>
        <v>1.41</v>
      </c>
      <c r="X6" s="34">
        <f t="shared" si="3"/>
        <v>3150.35</v>
      </c>
      <c r="Y6" s="35">
        <f>IF(Y7="",NA(),Y7)</f>
        <v>50.92</v>
      </c>
      <c r="Z6" s="35">
        <f t="shared" ref="Z6:AH6" si="4">IF(Z7="",NA(),Z7)</f>
        <v>50.61</v>
      </c>
      <c r="AA6" s="35">
        <f t="shared" si="4"/>
        <v>61.87</v>
      </c>
      <c r="AB6" s="35">
        <f t="shared" si="4"/>
        <v>64.92</v>
      </c>
      <c r="AC6" s="35">
        <f t="shared" si="4"/>
        <v>63.14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1786.36</v>
      </c>
      <c r="BG6" s="35">
        <f t="shared" ref="BG6:BO6" si="7">IF(BG7="",NA(),BG7)</f>
        <v>2204.1999999999998</v>
      </c>
      <c r="BH6" s="35">
        <f t="shared" si="7"/>
        <v>717</v>
      </c>
      <c r="BI6" s="35">
        <f t="shared" si="7"/>
        <v>569.04</v>
      </c>
      <c r="BJ6" s="35">
        <f t="shared" si="7"/>
        <v>582.47</v>
      </c>
      <c r="BK6" s="35">
        <f t="shared" si="7"/>
        <v>1118.56</v>
      </c>
      <c r="BL6" s="35">
        <f t="shared" si="7"/>
        <v>1111.31</v>
      </c>
      <c r="BM6" s="35">
        <f t="shared" si="7"/>
        <v>966.33</v>
      </c>
      <c r="BN6" s="35">
        <f t="shared" si="7"/>
        <v>958.81</v>
      </c>
      <c r="BO6" s="35">
        <f t="shared" si="7"/>
        <v>1001.3</v>
      </c>
      <c r="BP6" s="34" t="str">
        <f>IF(BP7="","",IF(BP7="-","【-】","【"&amp;SUBSTITUTE(TEXT(BP7,"#,##0.00"),"-","△")&amp;"】"))</f>
        <v>【682.51】</v>
      </c>
      <c r="BQ6" s="35">
        <f>IF(BQ7="",NA(),BQ7)</f>
        <v>41.29</v>
      </c>
      <c r="BR6" s="35">
        <f t="shared" ref="BR6:BZ6" si="8">IF(BR7="",NA(),BR7)</f>
        <v>100</v>
      </c>
      <c r="BS6" s="35">
        <f t="shared" si="8"/>
        <v>100</v>
      </c>
      <c r="BT6" s="35">
        <f t="shared" si="8"/>
        <v>100</v>
      </c>
      <c r="BU6" s="35">
        <f t="shared" si="8"/>
        <v>100</v>
      </c>
      <c r="BV6" s="35">
        <f t="shared" si="8"/>
        <v>72.33</v>
      </c>
      <c r="BW6" s="35">
        <f t="shared" si="8"/>
        <v>75.540000000000006</v>
      </c>
      <c r="BX6" s="35">
        <f t="shared" si="8"/>
        <v>81.739999999999995</v>
      </c>
      <c r="BY6" s="35">
        <f t="shared" si="8"/>
        <v>82.88</v>
      </c>
      <c r="BZ6" s="35">
        <f t="shared" si="8"/>
        <v>81.88</v>
      </c>
      <c r="CA6" s="34" t="str">
        <f>IF(CA7="","",IF(CA7="-","【-】","【"&amp;SUBSTITUTE(TEXT(CA7,"#,##0.00"),"-","△")&amp;"】"))</f>
        <v>【100.34】</v>
      </c>
      <c r="CB6" s="35">
        <f>IF(CB7="",NA(),CB7)</f>
        <v>442.51</v>
      </c>
      <c r="CC6" s="35">
        <f t="shared" ref="CC6:CK6" si="9">IF(CC7="",NA(),CC7)</f>
        <v>184.18</v>
      </c>
      <c r="CD6" s="35">
        <f t="shared" si="9"/>
        <v>186.03</v>
      </c>
      <c r="CE6" s="35">
        <f t="shared" si="9"/>
        <v>187.42</v>
      </c>
      <c r="CF6" s="35">
        <f t="shared" si="9"/>
        <v>188.98</v>
      </c>
      <c r="CG6" s="35">
        <f t="shared" si="9"/>
        <v>215.28</v>
      </c>
      <c r="CH6" s="35">
        <f t="shared" si="9"/>
        <v>207.96</v>
      </c>
      <c r="CI6" s="35">
        <f t="shared" si="9"/>
        <v>194.31</v>
      </c>
      <c r="CJ6" s="35">
        <f t="shared" si="9"/>
        <v>190.99</v>
      </c>
      <c r="CK6" s="35">
        <f t="shared" si="9"/>
        <v>187.55</v>
      </c>
      <c r="CL6" s="34" t="str">
        <f>IF(CL7="","",IF(CL7="-","【-】","【"&amp;SUBSTITUTE(TEXT(CL7,"#,##0.00"),"-","△")&amp;"】"))</f>
        <v>【136.15】</v>
      </c>
      <c r="CM6" s="35" t="str">
        <f>IF(CM7="",NA(),CM7)</f>
        <v>-</v>
      </c>
      <c r="CN6" s="35" t="str">
        <f t="shared" ref="CN6:CV6" si="10">IF(CN7="",NA(),CN7)</f>
        <v>-</v>
      </c>
      <c r="CO6" s="35" t="str">
        <f t="shared" si="10"/>
        <v>-</v>
      </c>
      <c r="CP6" s="35" t="str">
        <f t="shared" si="10"/>
        <v>-</v>
      </c>
      <c r="CQ6" s="35" t="str">
        <f t="shared" si="10"/>
        <v>-</v>
      </c>
      <c r="CR6" s="35">
        <f t="shared" si="10"/>
        <v>54.67</v>
      </c>
      <c r="CS6" s="35">
        <f t="shared" si="10"/>
        <v>53.51</v>
      </c>
      <c r="CT6" s="35">
        <f t="shared" si="10"/>
        <v>53.5</v>
      </c>
      <c r="CU6" s="35">
        <f t="shared" si="10"/>
        <v>52.58</v>
      </c>
      <c r="CV6" s="35">
        <f t="shared" si="10"/>
        <v>50.94</v>
      </c>
      <c r="CW6" s="34" t="str">
        <f>IF(CW7="","",IF(CW7="-","【-】","【"&amp;SUBSTITUTE(TEXT(CW7,"#,##0.00"),"-","△")&amp;"】"))</f>
        <v>【59.64】</v>
      </c>
      <c r="CX6" s="35">
        <f>IF(CX7="",NA(),CX7)</f>
        <v>90.25</v>
      </c>
      <c r="CY6" s="35">
        <f t="shared" ref="CY6:DG6" si="11">IF(CY7="",NA(),CY7)</f>
        <v>90.52</v>
      </c>
      <c r="CZ6" s="35">
        <f t="shared" si="11"/>
        <v>92.45</v>
      </c>
      <c r="DA6" s="35">
        <f t="shared" si="11"/>
        <v>92.52</v>
      </c>
      <c r="DB6" s="35">
        <f t="shared" si="11"/>
        <v>92.35</v>
      </c>
      <c r="DC6" s="35">
        <f t="shared" si="11"/>
        <v>83.8</v>
      </c>
      <c r="DD6" s="35">
        <f t="shared" si="11"/>
        <v>83.91</v>
      </c>
      <c r="DE6" s="35">
        <f t="shared" si="11"/>
        <v>83.51</v>
      </c>
      <c r="DF6" s="35">
        <f t="shared" si="11"/>
        <v>83.02</v>
      </c>
      <c r="DG6" s="35">
        <f t="shared" si="11"/>
        <v>82.55</v>
      </c>
      <c r="DH6" s="34" t="str">
        <f>IF(DH7="","",IF(DH7="-","【-】","【"&amp;SUBSTITUTE(TEXT(DH7,"#,##0.00"),"-","△")&amp;"】"))</f>
        <v>【95.35】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0.11</v>
      </c>
      <c r="EK6" s="35">
        <f t="shared" si="14"/>
        <v>0.15</v>
      </c>
      <c r="EL6" s="35">
        <f t="shared" si="14"/>
        <v>0.16</v>
      </c>
      <c r="EM6" s="35">
        <f t="shared" si="14"/>
        <v>0.13</v>
      </c>
      <c r="EN6" s="35">
        <f t="shared" si="14"/>
        <v>0.15</v>
      </c>
      <c r="EO6" s="34" t="str">
        <f>IF(EO7="","",IF(EO7="-","【-】","【"&amp;SUBSTITUTE(TEXT(EO7,"#,##0.00"),"-","△")&amp;"】"))</f>
        <v>【0.22】</v>
      </c>
    </row>
    <row r="7" spans="1:145" s="36" customFormat="1" x14ac:dyDescent="0.15">
      <c r="A7" s="28"/>
      <c r="B7" s="37">
        <v>2019</v>
      </c>
      <c r="C7" s="37">
        <v>73032</v>
      </c>
      <c r="D7" s="37">
        <v>47</v>
      </c>
      <c r="E7" s="37">
        <v>17</v>
      </c>
      <c r="F7" s="37">
        <v>1</v>
      </c>
      <c r="G7" s="37">
        <v>0</v>
      </c>
      <c r="H7" s="37" t="s">
        <v>99</v>
      </c>
      <c r="I7" s="37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8" t="s">
        <v>105</v>
      </c>
      <c r="O7" s="38" t="s">
        <v>106</v>
      </c>
      <c r="P7" s="38">
        <v>49.73</v>
      </c>
      <c r="Q7" s="38">
        <v>100</v>
      </c>
      <c r="R7" s="38">
        <v>3025</v>
      </c>
      <c r="S7" s="38">
        <v>8980</v>
      </c>
      <c r="T7" s="38">
        <v>37.950000000000003</v>
      </c>
      <c r="U7" s="38">
        <v>236.63</v>
      </c>
      <c r="V7" s="38">
        <v>4442</v>
      </c>
      <c r="W7" s="38">
        <v>1.41</v>
      </c>
      <c r="X7" s="38">
        <v>3150.35</v>
      </c>
      <c r="Y7" s="38">
        <v>50.92</v>
      </c>
      <c r="Z7" s="38">
        <v>50.61</v>
      </c>
      <c r="AA7" s="38">
        <v>61.87</v>
      </c>
      <c r="AB7" s="38">
        <v>64.92</v>
      </c>
      <c r="AC7" s="38">
        <v>63.14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1786.36</v>
      </c>
      <c r="BG7" s="38">
        <v>2204.1999999999998</v>
      </c>
      <c r="BH7" s="38">
        <v>717</v>
      </c>
      <c r="BI7" s="38">
        <v>569.04</v>
      </c>
      <c r="BJ7" s="38">
        <v>582.47</v>
      </c>
      <c r="BK7" s="38">
        <v>1118.56</v>
      </c>
      <c r="BL7" s="38">
        <v>1111.31</v>
      </c>
      <c r="BM7" s="38">
        <v>966.33</v>
      </c>
      <c r="BN7" s="38">
        <v>958.81</v>
      </c>
      <c r="BO7" s="38">
        <v>1001.3</v>
      </c>
      <c r="BP7" s="38">
        <v>682.51</v>
      </c>
      <c r="BQ7" s="38">
        <v>41.29</v>
      </c>
      <c r="BR7" s="38">
        <v>100</v>
      </c>
      <c r="BS7" s="38">
        <v>100</v>
      </c>
      <c r="BT7" s="38">
        <v>100</v>
      </c>
      <c r="BU7" s="38">
        <v>100</v>
      </c>
      <c r="BV7" s="38">
        <v>72.33</v>
      </c>
      <c r="BW7" s="38">
        <v>75.540000000000006</v>
      </c>
      <c r="BX7" s="38">
        <v>81.739999999999995</v>
      </c>
      <c r="BY7" s="38">
        <v>82.88</v>
      </c>
      <c r="BZ7" s="38">
        <v>81.88</v>
      </c>
      <c r="CA7" s="38">
        <v>100.34</v>
      </c>
      <c r="CB7" s="38">
        <v>442.51</v>
      </c>
      <c r="CC7" s="38">
        <v>184.18</v>
      </c>
      <c r="CD7" s="38">
        <v>186.03</v>
      </c>
      <c r="CE7" s="38">
        <v>187.42</v>
      </c>
      <c r="CF7" s="38">
        <v>188.98</v>
      </c>
      <c r="CG7" s="38">
        <v>215.28</v>
      </c>
      <c r="CH7" s="38">
        <v>207.96</v>
      </c>
      <c r="CI7" s="38">
        <v>194.31</v>
      </c>
      <c r="CJ7" s="38">
        <v>190.99</v>
      </c>
      <c r="CK7" s="38">
        <v>187.55</v>
      </c>
      <c r="CL7" s="38">
        <v>136.15</v>
      </c>
      <c r="CM7" s="38" t="s">
        <v>105</v>
      </c>
      <c r="CN7" s="38" t="s">
        <v>105</v>
      </c>
      <c r="CO7" s="38" t="s">
        <v>105</v>
      </c>
      <c r="CP7" s="38" t="s">
        <v>105</v>
      </c>
      <c r="CQ7" s="38" t="s">
        <v>105</v>
      </c>
      <c r="CR7" s="38">
        <v>54.67</v>
      </c>
      <c r="CS7" s="38">
        <v>53.51</v>
      </c>
      <c r="CT7" s="38">
        <v>53.5</v>
      </c>
      <c r="CU7" s="38">
        <v>52.58</v>
      </c>
      <c r="CV7" s="38">
        <v>50.94</v>
      </c>
      <c r="CW7" s="38">
        <v>59.64</v>
      </c>
      <c r="CX7" s="38">
        <v>90.25</v>
      </c>
      <c r="CY7" s="38">
        <v>90.52</v>
      </c>
      <c r="CZ7" s="38">
        <v>92.45</v>
      </c>
      <c r="DA7" s="38">
        <v>92.52</v>
      </c>
      <c r="DB7" s="38">
        <v>92.35</v>
      </c>
      <c r="DC7" s="38">
        <v>83.8</v>
      </c>
      <c r="DD7" s="38">
        <v>83.91</v>
      </c>
      <c r="DE7" s="38">
        <v>83.51</v>
      </c>
      <c r="DF7" s="38">
        <v>83.02</v>
      </c>
      <c r="DG7" s="38">
        <v>82.55</v>
      </c>
      <c r="DH7" s="38">
        <v>95.35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0.11</v>
      </c>
      <c r="EK7" s="38">
        <v>0.15</v>
      </c>
      <c r="EL7" s="38">
        <v>0.16</v>
      </c>
      <c r="EM7" s="38">
        <v>0.13</v>
      </c>
      <c r="EN7" s="38">
        <v>0.15</v>
      </c>
      <c r="EO7" s="38">
        <v>0.22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107</v>
      </c>
      <c r="C9" s="40" t="s">
        <v>108</v>
      </c>
      <c r="D9" s="40" t="s">
        <v>109</v>
      </c>
      <c r="E9" s="40" t="s">
        <v>110</v>
      </c>
      <c r="F9" s="40" t="s">
        <v>111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49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112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113</v>
      </c>
    </row>
    <row r="13" spans="1:145" x14ac:dyDescent="0.15">
      <c r="B13" t="s">
        <v>114</v>
      </c>
      <c r="C13" t="s">
        <v>114</v>
      </c>
      <c r="D13" t="s">
        <v>115</v>
      </c>
      <c r="E13" t="s">
        <v>116</v>
      </c>
      <c r="F13" t="s">
        <v>117</v>
      </c>
      <c r="G13" t="s">
        <v>118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佐藤　貴浩</cp:lastModifiedBy>
  <cp:lastPrinted>2021-01-29T02:41:11Z</cp:lastPrinted>
  <dcterms:created xsi:type="dcterms:W3CDTF">2020-12-04T02:43:24Z</dcterms:created>
  <dcterms:modified xsi:type="dcterms:W3CDTF">2021-01-29T02:49:07Z</dcterms:modified>
  <cp:category/>
</cp:coreProperties>
</file>