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yU7kdczSXV9nGyBVeaz40Ir45K2DFpfBtMZShqnaT3/JzqrmtQuap74ETcn3W6KigaPDHj28Sz79MYxMC4PSpQ==" workbookSaltValue="ESwnagY39cMu20ez+RQGDg==" workbookSpinCount="100000" lockStructure="1"/>
  <bookViews>
    <workbookView xWindow="0" yWindow="0" windowWidth="15360" windowHeight="763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<sst xmlns="http://schemas.openxmlformats.org/spreadsheetml/2006/main" count="228" uniqueCount="113">
  <si>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</si>
  <si>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</si>
  <si>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</si>
  <si>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</si>
  <si>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</si>
  <si>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</si>
  <si>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</si>
  <si>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</si>
  <si>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</si>
  <si>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</si>
  <si>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</si>
  <si>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</si>
  <si>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</si>
  <si>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</si>
  <si>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</si>
  <si>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</si>
  <si>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</si>
  <si>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</si>
  <si>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</si>
  <si>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</si>
  <si>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</si>
  <si>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</si>
  <si>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</si>
  <si>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</si>
  <si>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</si>
  <si>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</si>
  <si>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</si>
  <si>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</si>
  <si>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</si>
  <si>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</si>
  <si>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</si>
  <si>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</si>
  <si>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</si>
  <si>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</si>
  <si>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</si>
  <si>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</si>
  <si>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</si>
  <si>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</si>
  <si>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</si>
  <si>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</si>
  <si>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</si>
  <si>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</si>
  <si>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</si>
  <si>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</si>
  <si>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</si>
  <si>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</si>
  <si>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</si>
  <si>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</si>
  <si>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</si>
  <si>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</si>
  <si>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</si>
  <si>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</si>
  <si>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</si>
  <si>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</si>
  <si>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</si>
  <si>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</si>
  <si>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</si>
  <si>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</si>
  <si>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</si>
  <si>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</si>
  <si>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</si>
  <si>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</si>
  <si>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</si>
  <si>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</si>
  <si>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</si>
  <si>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</si>
  <si>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</si>
  <si>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</si>
  <si>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</si>
  <si>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</si>
  <si>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</si>
  <si>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</si>
  <si>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</si>
  <si>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</si>
  <si>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</si>
  <si>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</si>
  <si>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</si>
  <si>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</si>
  <si>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</si>
  <si>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</si>
  <si>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</si>
  <si>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</si>
  <si>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</si>
  <si>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</si>
  <si>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</si>
  <si>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</si>
  <si>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</si>
  <si>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</si>
  <si>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</si>
  <si>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</si>
  <si>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</si>
  <si>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</si>
  <si>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本宮市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</si>
  <si>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</si>
  <si>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</si>
  <si>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</si>
  <si>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</si>
  <si>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</si>
  <si>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</si>
  <si>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</si>
  <si>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</si>
  <si>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</si>
  <si>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</si>
  <si>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</si>
  <si>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</si>
  <si>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</si>
  <si>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</si>
  <si>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</si>
  <si>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</si>
  <si>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</si>
  <si>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経常収支比率及び料金回収率ともに100%を下回っており、今年度の収支が赤字となっている。これは、令和元年度台風により、料金収入が減収となったためと考えられる。
　しかしながら、近年、人口減少に伴う水需要の減少により料金収入は逓減している状況であるため、災害のみに起因するものと判断することはできない。
　また一方で、労務単価の上昇等、維持管理経費が増加傾向にあるため、確実に、経営改善に向けて、取り組んでいく必要がある。
　企業債残高対給水収益比率については、類似団体の平均値と比較して低い状態であり、経年中下降傾向にあることから、今後も設備更新を計画的に進めていけば、同水準を維持することができると考える。
　有収率は、上昇傾向にあり、類似団体よりも高水準であり、漏水に対して早急な処置ができており、検針も適切に行っていると判断することができる。</t>
    <rPh sb="1" eb="3">
      <t>ケイジョウ</t>
    </rPh>
    <rPh sb="3" eb="5">
      <t>シュウシ</t>
    </rPh>
    <rPh sb="5" eb="7">
      <t>ヒリツ</t>
    </rPh>
    <rPh sb="7" eb="8">
      <t>オヨ</t>
    </rPh>
    <rPh sb="9" eb="11">
      <t>リョウキン</t>
    </rPh>
    <rPh sb="11" eb="13">
      <t>カイシュウ</t>
    </rPh>
    <rPh sb="13" eb="14">
      <t>リツ</t>
    </rPh>
    <rPh sb="22" eb="24">
      <t>シタマワ</t>
    </rPh>
    <rPh sb="29" eb="32">
      <t>コンネンド</t>
    </rPh>
    <rPh sb="33" eb="35">
      <t>シュウシ</t>
    </rPh>
    <rPh sb="36" eb="38">
      <t>アカジ</t>
    </rPh>
    <rPh sb="49" eb="50">
      <t>レイ</t>
    </rPh>
    <rPh sb="50" eb="51">
      <t>ワ</t>
    </rPh>
    <rPh sb="51" eb="53">
      <t>ガンネン</t>
    </rPh>
    <rPh sb="53" eb="54">
      <t>ド</t>
    </rPh>
    <rPh sb="54" eb="56">
      <t>タイフウ</t>
    </rPh>
    <rPh sb="60" eb="62">
      <t>リョウキン</t>
    </rPh>
    <rPh sb="62" eb="64">
      <t>シュウニュウ</t>
    </rPh>
    <rPh sb="65" eb="67">
      <t>ゲンシュウ</t>
    </rPh>
    <rPh sb="74" eb="75">
      <t>カンガ</t>
    </rPh>
    <rPh sb="89" eb="91">
      <t>キンネン</t>
    </rPh>
    <rPh sb="92" eb="94">
      <t>ジンコウ</t>
    </rPh>
    <rPh sb="94" eb="96">
      <t>ゲンショウ</t>
    </rPh>
    <rPh sb="97" eb="98">
      <t>トモナ</t>
    </rPh>
    <rPh sb="99" eb="100">
      <t>ミズ</t>
    </rPh>
    <rPh sb="100" eb="102">
      <t>ジュヨウ</t>
    </rPh>
    <rPh sb="103" eb="105">
      <t>ゲンショウ</t>
    </rPh>
    <rPh sb="108" eb="110">
      <t>リョウキン</t>
    </rPh>
    <rPh sb="110" eb="112">
      <t>シュウニュウ</t>
    </rPh>
    <rPh sb="113" eb="115">
      <t>テイゲン</t>
    </rPh>
    <rPh sb="119" eb="121">
      <t>ジョウキョウ</t>
    </rPh>
    <rPh sb="127" eb="129">
      <t>サイガイ</t>
    </rPh>
    <rPh sb="132" eb="134">
      <t>キイン</t>
    </rPh>
    <rPh sb="139" eb="141">
      <t>ハンダン</t>
    </rPh>
    <rPh sb="155" eb="157">
      <t>イッポウ</t>
    </rPh>
    <rPh sb="159" eb="161">
      <t>ロウム</t>
    </rPh>
    <rPh sb="161" eb="163">
      <t>タンカ</t>
    </rPh>
    <rPh sb="164" eb="166">
      <t>ジョウショウ</t>
    </rPh>
    <rPh sb="166" eb="167">
      <t>トウ</t>
    </rPh>
    <rPh sb="168" eb="170">
      <t>イジ</t>
    </rPh>
    <rPh sb="170" eb="172">
      <t>カンリ</t>
    </rPh>
    <rPh sb="172" eb="174">
      <t>ケイヒ</t>
    </rPh>
    <rPh sb="175" eb="177">
      <t>ゾウカ</t>
    </rPh>
    <rPh sb="177" eb="179">
      <t>ケイコウ</t>
    </rPh>
    <rPh sb="185" eb="187">
      <t>カクジツ</t>
    </rPh>
    <rPh sb="189" eb="191">
      <t>ケイエイ</t>
    </rPh>
    <rPh sb="191" eb="193">
      <t>カイゼン</t>
    </rPh>
    <rPh sb="194" eb="195">
      <t>ム</t>
    </rPh>
    <rPh sb="198" eb="199">
      <t>ト</t>
    </rPh>
    <rPh sb="200" eb="201">
      <t>ク</t>
    </rPh>
    <rPh sb="205" eb="207">
      <t>ヒツヨウ</t>
    </rPh>
    <rPh sb="213" eb="215">
      <t>キギョウ</t>
    </rPh>
    <rPh sb="215" eb="216">
      <t>サイ</t>
    </rPh>
    <rPh sb="216" eb="218">
      <t>ザンダカ</t>
    </rPh>
    <rPh sb="221" eb="223">
      <t>シュウエキ</t>
    </rPh>
    <rPh sb="223" eb="225">
      <t>ヒリツ</t>
    </rPh>
    <rPh sb="231" eb="233">
      <t>ルイジ</t>
    </rPh>
    <rPh sb="233" eb="235">
      <t>ダンタイ</t>
    </rPh>
    <rPh sb="236" eb="239">
      <t>ヘイキンチ</t>
    </rPh>
    <rPh sb="240" eb="242">
      <t>ヒカク</t>
    </rPh>
    <rPh sb="244" eb="245">
      <t>ヒク</t>
    </rPh>
    <rPh sb="246" eb="248">
      <t>ジョウタイ</t>
    </rPh>
    <rPh sb="252" eb="254">
      <t>ケイネン</t>
    </rPh>
    <rPh sb="254" eb="255">
      <t>チュウ</t>
    </rPh>
    <rPh sb="255" eb="257">
      <t>カコウ</t>
    </rPh>
    <rPh sb="257" eb="259">
      <t>ケイコウ</t>
    </rPh>
    <rPh sb="267" eb="269">
      <t>コンゴ</t>
    </rPh>
    <rPh sb="270" eb="272">
      <t>セツビ</t>
    </rPh>
    <rPh sb="272" eb="274">
      <t>コウシン</t>
    </rPh>
    <rPh sb="275" eb="278">
      <t>ケイカクテキ</t>
    </rPh>
    <rPh sb="279" eb="280">
      <t>スス</t>
    </rPh>
    <rPh sb="286" eb="289">
      <t>ドウスイジュン</t>
    </rPh>
    <rPh sb="290" eb="292">
      <t>イジ</t>
    </rPh>
    <rPh sb="301" eb="302">
      <t>カンガ</t>
    </rPh>
    <rPh sb="307" eb="309">
      <t>ユウシュウ</t>
    </rPh>
    <rPh sb="309" eb="310">
      <t>リツ</t>
    </rPh>
    <rPh sb="312" eb="314">
      <t>ジョウショウ</t>
    </rPh>
    <rPh sb="314" eb="316">
      <t>ケイコウ</t>
    </rPh>
    <rPh sb="320" eb="322">
      <t>ルイジ</t>
    </rPh>
    <rPh sb="322" eb="324">
      <t>ダンタイ</t>
    </rPh>
    <rPh sb="327" eb="328">
      <t>コウ</t>
    </rPh>
    <rPh sb="328" eb="330">
      <t>スイジュン</t>
    </rPh>
    <rPh sb="334" eb="336">
      <t>ロウスイ</t>
    </rPh>
    <rPh sb="337" eb="338">
      <t>タイ</t>
    </rPh>
    <rPh sb="340" eb="342">
      <t>ソウキュウ</t>
    </rPh>
    <rPh sb="343" eb="345">
      <t>ショチ</t>
    </rPh>
    <rPh sb="352" eb="354">
      <t>ケンシン</t>
    </rPh>
    <rPh sb="355" eb="357">
      <t>テキセツ</t>
    </rPh>
    <rPh sb="358" eb="359">
      <t>オコナ</t>
    </rPh>
    <rPh sb="364" eb="366">
      <t>ハンダン</t>
    </rPh>
    <phoneticPr fontId="4"/>
  </si>
  <si>
    <t>　管路経年化率については、上昇傾向にあり、施設の老朽化度合いを占める有形固定資産減価償却率は年々上昇傾向にある。
　管路経年化率は、類似団体と比較すると、低くなっているが、有形固定資産減価償却率は、類似団体の平均値を上回っている。
　このため、資産状況を詳細に把握し、老朽管路を計画的に更新しながら、浄水場・取水場等の施設改修や耐震化を重点的に進めていく必要がある。</t>
    <rPh sb="1" eb="3">
      <t>カンロ</t>
    </rPh>
    <rPh sb="3" eb="6">
      <t>ケイネンカ</t>
    </rPh>
    <rPh sb="6" eb="7">
      <t>リツ</t>
    </rPh>
    <rPh sb="13" eb="15">
      <t>ジョウショウ</t>
    </rPh>
    <rPh sb="15" eb="17">
      <t>ケイコウ</t>
    </rPh>
    <rPh sb="21" eb="23">
      <t>シセツ</t>
    </rPh>
    <rPh sb="24" eb="27">
      <t>ロウキュウカ</t>
    </rPh>
    <rPh sb="27" eb="29">
      <t>ドア</t>
    </rPh>
    <rPh sb="31" eb="32">
      <t>シ</t>
    </rPh>
    <rPh sb="34" eb="36">
      <t>ユウケイ</t>
    </rPh>
    <rPh sb="36" eb="38">
      <t>コテイ</t>
    </rPh>
    <rPh sb="38" eb="40">
      <t>シサン</t>
    </rPh>
    <rPh sb="40" eb="42">
      <t>ゲンカ</t>
    </rPh>
    <rPh sb="42" eb="44">
      <t>ショウキャク</t>
    </rPh>
    <rPh sb="44" eb="45">
      <t>リツ</t>
    </rPh>
    <rPh sb="46" eb="48">
      <t>ネンネン</t>
    </rPh>
    <rPh sb="48" eb="50">
      <t>ジョウショウ</t>
    </rPh>
    <rPh sb="50" eb="52">
      <t>ケイコウ</t>
    </rPh>
    <rPh sb="58" eb="60">
      <t>カンロ</t>
    </rPh>
    <rPh sb="60" eb="63">
      <t>ケイネンカ</t>
    </rPh>
    <rPh sb="63" eb="64">
      <t>リツ</t>
    </rPh>
    <rPh sb="66" eb="68">
      <t>ルイジ</t>
    </rPh>
    <rPh sb="68" eb="70">
      <t>ダンタイ</t>
    </rPh>
    <rPh sb="71" eb="73">
      <t>ヒカク</t>
    </rPh>
    <rPh sb="77" eb="78">
      <t>ヒク</t>
    </rPh>
    <rPh sb="86" eb="88">
      <t>ユウケイ</t>
    </rPh>
    <rPh sb="88" eb="90">
      <t>コテイ</t>
    </rPh>
    <rPh sb="90" eb="92">
      <t>シサン</t>
    </rPh>
    <rPh sb="92" eb="94">
      <t>ゲンカ</t>
    </rPh>
    <rPh sb="94" eb="96">
      <t>ショウキャク</t>
    </rPh>
    <rPh sb="96" eb="97">
      <t>リツ</t>
    </rPh>
    <rPh sb="99" eb="101">
      <t>ルイジ</t>
    </rPh>
    <rPh sb="101" eb="103">
      <t>ダンタイ</t>
    </rPh>
    <rPh sb="104" eb="107">
      <t>ヘイキンチ</t>
    </rPh>
    <rPh sb="108" eb="110">
      <t>ウワマワ</t>
    </rPh>
    <rPh sb="122" eb="124">
      <t>シサン</t>
    </rPh>
    <rPh sb="124" eb="126">
      <t>ジョウキョウ</t>
    </rPh>
    <rPh sb="127" eb="129">
      <t>ショウサイ</t>
    </rPh>
    <rPh sb="130" eb="132">
      <t>ハアク</t>
    </rPh>
    <rPh sb="134" eb="136">
      <t>ロウキュウ</t>
    </rPh>
    <rPh sb="136" eb="138">
      <t>カンロ</t>
    </rPh>
    <rPh sb="139" eb="142">
      <t>ケイカクテキ</t>
    </rPh>
    <rPh sb="143" eb="145">
      <t>コウシン</t>
    </rPh>
    <rPh sb="150" eb="153">
      <t>ジョウスイジョウ</t>
    </rPh>
    <rPh sb="154" eb="156">
      <t>シュスイ</t>
    </rPh>
    <rPh sb="156" eb="157">
      <t>ジョウ</t>
    </rPh>
    <rPh sb="157" eb="158">
      <t>トウ</t>
    </rPh>
    <rPh sb="159" eb="161">
      <t>シセツ</t>
    </rPh>
    <rPh sb="161" eb="163">
      <t>カイシュウ</t>
    </rPh>
    <rPh sb="164" eb="167">
      <t>タイシンカ</t>
    </rPh>
    <rPh sb="168" eb="171">
      <t>ジュウテンテキ</t>
    </rPh>
    <rPh sb="172" eb="173">
      <t>スス</t>
    </rPh>
    <rPh sb="177" eb="179">
      <t>ヒツヨウ</t>
    </rPh>
    <phoneticPr fontId="4"/>
  </si>
  <si>
    <t>　今年度で悪化した経営状況を改善していくためには、短期的な維持管理経費の節減が必須であるが、将来的な人口減少に伴う料金収入の減少に対する適切な収入の確保及び施設の効率的な運用など、長期的な健全経営に向け、計画的に取り組んでいく必要がある。
　特に、老朽化施設の増加に対する計画的な更新については、事業の効率化が不可欠であると認識しながら推進して行かなければならない。
　</t>
    <rPh sb="1" eb="4">
      <t>コンネンド</t>
    </rPh>
    <rPh sb="5" eb="7">
      <t>アッカ</t>
    </rPh>
    <rPh sb="9" eb="11">
      <t>ケイエイ</t>
    </rPh>
    <rPh sb="11" eb="13">
      <t>ジョウキョウ</t>
    </rPh>
    <rPh sb="14" eb="16">
      <t>カイゼン</t>
    </rPh>
    <rPh sb="25" eb="28">
      <t>タンキテキ</t>
    </rPh>
    <rPh sb="29" eb="31">
      <t>イジ</t>
    </rPh>
    <rPh sb="31" eb="33">
      <t>カンリ</t>
    </rPh>
    <rPh sb="33" eb="35">
      <t>ケイヒ</t>
    </rPh>
    <rPh sb="36" eb="38">
      <t>セツゲン</t>
    </rPh>
    <rPh sb="39" eb="41">
      <t>ヒッス</t>
    </rPh>
    <rPh sb="55" eb="56">
      <t>トモナ</t>
    </rPh>
    <rPh sb="65" eb="66">
      <t>タイ</t>
    </rPh>
    <rPh sb="68" eb="70">
      <t>テキセツ</t>
    </rPh>
    <rPh sb="71" eb="73">
      <t>シュウニュウ</t>
    </rPh>
    <rPh sb="74" eb="76">
      <t>カクホ</t>
    </rPh>
    <rPh sb="76" eb="77">
      <t>オヨ</t>
    </rPh>
    <rPh sb="78" eb="80">
      <t>シセツ</t>
    </rPh>
    <rPh sb="81" eb="84">
      <t>コウリツテキ</t>
    </rPh>
    <rPh sb="85" eb="87">
      <t>ウンヨウ</t>
    </rPh>
    <rPh sb="90" eb="93">
      <t>チョウキテキ</t>
    </rPh>
    <rPh sb="94" eb="96">
      <t>ケンゼン</t>
    </rPh>
    <rPh sb="96" eb="98">
      <t>ケイエイ</t>
    </rPh>
    <rPh sb="99" eb="100">
      <t>ム</t>
    </rPh>
    <rPh sb="102" eb="105">
      <t>ケイカクテキ</t>
    </rPh>
    <rPh sb="106" eb="107">
      <t>ト</t>
    </rPh>
    <rPh sb="108" eb="109">
      <t>ク</t>
    </rPh>
    <rPh sb="113" eb="115">
      <t>ヒツヨウ</t>
    </rPh>
    <rPh sb="121" eb="122">
      <t>トク</t>
    </rPh>
    <rPh sb="124" eb="127">
      <t>ロウキュウカ</t>
    </rPh>
    <rPh sb="127" eb="129">
      <t>シセツ</t>
    </rPh>
    <rPh sb="130" eb="132">
      <t>ゾウカ</t>
    </rPh>
    <rPh sb="133" eb="134">
      <t>タイ</t>
    </rPh>
    <rPh sb="136" eb="139">
      <t>ケイカクテキ</t>
    </rPh>
    <rPh sb="140" eb="142">
      <t>コウシン</t>
    </rPh>
    <rPh sb="148" eb="150">
      <t>ジギョウ</t>
    </rPh>
    <rPh sb="151" eb="154">
      <t>コウリツカ</t>
    </rPh>
    <rPh sb="155" eb="158">
      <t>フカケツ</t>
    </rPh>
    <rPh sb="162" eb="164">
      <t>ニンシキ</t>
    </rPh>
    <rPh sb="168" eb="170">
      <t>スイシン</t>
    </rPh>
    <rPh sb="172" eb="173">
      <t>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</si>
</sst>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formatCode="#,##0.00;&quot;△&quot;#,##0.00;&quot;-&quot;">
                  <c:v>0.22</c:v>
                </c:pt>
                <c:pt idx="1">
                  <c:v>0</c:v>
                </c:pt>
                <c:pt idx="2">
                  <c:v>0</c:v>
                </c:pt>
                <c:pt idx="3" formatCode="#,##0.00;&quot;△&quot;#,##0.00;&quot;-&quot;">
                  <c:v>0.22</c:v>
                </c:pt>
                <c:pt idx="4" formatCode="#,##0.00;&quot;△&quot;#,##0.00;&quot;-&quot;">
                  <c:v>0.26</c:v>
                </c:pt>
              </c:numCache>
            </c:numRef>
          </c:val>
          <c:extLst xmlns:c16r2="http://schemas.microsoft.com/office/drawing/2015/06/chart">
            <c:ext xmlns:c16="http://schemas.microsoft.com/office/drawing/2014/chart" uri="{C3380CC4-5D6E-409C-BE32-E72D297353CC}">
              <c16:uniqueId val="{00000000-2C20-4B8F-A13E-686EE557BAEF}"/>
            </c:ext>
          </c:extLst>
        </c:ser>
        <c:dLbls>
          <c:showLegendKey val="0"/>
          <c:showVal val="0"/>
          <c:showCatName val="0"/>
          <c:showSerName val="0"/>
          <c:showPercent val="0"/>
          <c:showBubbleSize val="0"/>
        </c:dLbls>
        <c:gapWidth val="150"/>
        <c:axId val="40130048"/>
        <c:axId val="40131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0.56000000000000005</c:v>
                </c:pt>
                <c:pt idx="1">
                  <c:v>0.61</c:v>
                </c:pt>
                <c:pt idx="2">
                  <c:v>0.54</c:v>
                </c:pt>
                <c:pt idx="3">
                  <c:v>0.5</c:v>
                </c:pt>
                <c:pt idx="4">
                  <c:v>0.52</c:v>
                </c:pt>
              </c:numCache>
            </c:numRef>
          </c:val>
          <c:smooth val="0"/>
          <c:extLst xmlns:c16r2="http://schemas.microsoft.com/office/drawing/2015/06/chart">
            <c:ext xmlns:c16="http://schemas.microsoft.com/office/drawing/2014/chart" uri="{C3380CC4-5D6E-409C-BE32-E72D297353CC}">
              <c16:uniqueId val="{00000001-2C20-4B8F-A13E-686EE557BAEF}"/>
            </c:ext>
          </c:extLst>
        </c:ser>
        <c:dLbls>
          <c:showLegendKey val="0"/>
          <c:showVal val="0"/>
          <c:showCatName val="0"/>
          <c:showSerName val="0"/>
          <c:showPercent val="0"/>
          <c:showBubbleSize val="0"/>
        </c:dLbls>
        <c:marker val="1"/>
        <c:smooth val="0"/>
        <c:axId val="40130048"/>
        <c:axId val="40131968"/>
      </c:lineChart>
      <c:dateAx>
        <c:axId val="40130048"/>
        <c:scaling>
          <c:orientation val="minMax"/>
        </c:scaling>
        <c:delete val="1"/>
        <c:axPos val="b"/>
        <c:numFmt formatCode="&quot;H&quot;yy" sourceLinked="1"/>
        <c:majorTickMark val="none"/>
        <c:minorTickMark val="none"/>
        <c:tickLblPos val="none"/>
        <c:crossAx val="40131968"/>
        <c:crosses val="autoZero"/>
        <c:auto val="1"/>
        <c:lblOffset val="100"/>
        <c:baseTimeUnit val="years"/>
      </c:dateAx>
      <c:valAx>
        <c:axId val="40131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130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57.5</c:v>
                </c:pt>
                <c:pt idx="1">
                  <c:v>58.17</c:v>
                </c:pt>
                <c:pt idx="2">
                  <c:v>58.69</c:v>
                </c:pt>
                <c:pt idx="3">
                  <c:v>57.71</c:v>
                </c:pt>
                <c:pt idx="4">
                  <c:v>57.07</c:v>
                </c:pt>
              </c:numCache>
            </c:numRef>
          </c:val>
          <c:extLst xmlns:c16r2="http://schemas.microsoft.com/office/drawing/2015/06/chart">
            <c:ext xmlns:c16="http://schemas.microsoft.com/office/drawing/2014/chart" uri="{C3380CC4-5D6E-409C-BE32-E72D297353CC}">
              <c16:uniqueId val="{00000000-6EAB-4122-9096-1A4C808F73D7}"/>
            </c:ext>
          </c:extLst>
        </c:ser>
        <c:dLbls>
          <c:showLegendKey val="0"/>
          <c:showVal val="0"/>
          <c:showCatName val="0"/>
          <c:showSerName val="0"/>
          <c:showPercent val="0"/>
          <c:showBubbleSize val="0"/>
        </c:dLbls>
        <c:gapWidth val="150"/>
        <c:axId val="73307648"/>
        <c:axId val="73309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58.53</c:v>
                </c:pt>
                <c:pt idx="1">
                  <c:v>59.01</c:v>
                </c:pt>
                <c:pt idx="2">
                  <c:v>55.63</c:v>
                </c:pt>
                <c:pt idx="3">
                  <c:v>55.03</c:v>
                </c:pt>
                <c:pt idx="4">
                  <c:v>55.14</c:v>
                </c:pt>
              </c:numCache>
            </c:numRef>
          </c:val>
          <c:smooth val="0"/>
          <c:extLst xmlns:c16r2="http://schemas.microsoft.com/office/drawing/2015/06/chart">
            <c:ext xmlns:c16="http://schemas.microsoft.com/office/drawing/2014/chart" uri="{C3380CC4-5D6E-409C-BE32-E72D297353CC}">
              <c16:uniqueId val="{00000001-6EAB-4122-9096-1A4C808F73D7}"/>
            </c:ext>
          </c:extLst>
        </c:ser>
        <c:dLbls>
          <c:showLegendKey val="0"/>
          <c:showVal val="0"/>
          <c:showCatName val="0"/>
          <c:showSerName val="0"/>
          <c:showPercent val="0"/>
          <c:showBubbleSize val="0"/>
        </c:dLbls>
        <c:marker val="1"/>
        <c:smooth val="0"/>
        <c:axId val="73307648"/>
        <c:axId val="73309568"/>
      </c:lineChart>
      <c:dateAx>
        <c:axId val="73307648"/>
        <c:scaling>
          <c:orientation val="minMax"/>
        </c:scaling>
        <c:delete val="1"/>
        <c:axPos val="b"/>
        <c:numFmt formatCode="&quot;H&quot;yy" sourceLinked="1"/>
        <c:majorTickMark val="none"/>
        <c:minorTickMark val="none"/>
        <c:tickLblPos val="none"/>
        <c:crossAx val="73309568"/>
        <c:crosses val="autoZero"/>
        <c:auto val="1"/>
        <c:lblOffset val="100"/>
        <c:baseTimeUnit val="years"/>
      </c:dateAx>
      <c:valAx>
        <c:axId val="73309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07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90.86</c:v>
                </c:pt>
                <c:pt idx="1">
                  <c:v>91.2</c:v>
                </c:pt>
                <c:pt idx="2">
                  <c:v>91.15</c:v>
                </c:pt>
                <c:pt idx="3">
                  <c:v>91.51</c:v>
                </c:pt>
                <c:pt idx="4">
                  <c:v>91.81</c:v>
                </c:pt>
              </c:numCache>
            </c:numRef>
          </c:val>
          <c:extLst xmlns:c16r2="http://schemas.microsoft.com/office/drawing/2015/06/chart">
            <c:ext xmlns:c16="http://schemas.microsoft.com/office/drawing/2014/chart" uri="{C3380CC4-5D6E-409C-BE32-E72D297353CC}">
              <c16:uniqueId val="{00000000-5609-4B41-958E-C17F2B7C4DA1}"/>
            </c:ext>
          </c:extLst>
        </c:ser>
        <c:dLbls>
          <c:showLegendKey val="0"/>
          <c:showVal val="0"/>
          <c:showCatName val="0"/>
          <c:showSerName val="0"/>
          <c:showPercent val="0"/>
          <c:showBubbleSize val="0"/>
        </c:dLbls>
        <c:gapWidth val="150"/>
        <c:axId val="73410432"/>
        <c:axId val="73433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85.26</c:v>
                </c:pt>
                <c:pt idx="1">
                  <c:v>85.37</c:v>
                </c:pt>
                <c:pt idx="2">
                  <c:v>82.04</c:v>
                </c:pt>
                <c:pt idx="3">
                  <c:v>81.900000000000006</c:v>
                </c:pt>
                <c:pt idx="4">
                  <c:v>81.39</c:v>
                </c:pt>
              </c:numCache>
            </c:numRef>
          </c:val>
          <c:smooth val="0"/>
          <c:extLst xmlns:c16r2="http://schemas.microsoft.com/office/drawing/2015/06/chart">
            <c:ext xmlns:c16="http://schemas.microsoft.com/office/drawing/2014/chart" uri="{C3380CC4-5D6E-409C-BE32-E72D297353CC}">
              <c16:uniqueId val="{00000001-5609-4B41-958E-C17F2B7C4DA1}"/>
            </c:ext>
          </c:extLst>
        </c:ser>
        <c:dLbls>
          <c:showLegendKey val="0"/>
          <c:showVal val="0"/>
          <c:showCatName val="0"/>
          <c:showSerName val="0"/>
          <c:showPercent val="0"/>
          <c:showBubbleSize val="0"/>
        </c:dLbls>
        <c:marker val="1"/>
        <c:smooth val="0"/>
        <c:axId val="73410432"/>
        <c:axId val="73433088"/>
      </c:lineChart>
      <c:dateAx>
        <c:axId val="73410432"/>
        <c:scaling>
          <c:orientation val="minMax"/>
        </c:scaling>
        <c:delete val="1"/>
        <c:axPos val="b"/>
        <c:numFmt formatCode="&quot;H&quot;yy" sourceLinked="1"/>
        <c:majorTickMark val="none"/>
        <c:minorTickMark val="none"/>
        <c:tickLblPos val="none"/>
        <c:crossAx val="73433088"/>
        <c:crosses val="autoZero"/>
        <c:auto val="1"/>
        <c:lblOffset val="100"/>
        <c:baseTimeUnit val="years"/>
      </c:dateAx>
      <c:valAx>
        <c:axId val="73433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410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120.63</c:v>
                </c:pt>
                <c:pt idx="1">
                  <c:v>114.89</c:v>
                </c:pt>
                <c:pt idx="2">
                  <c:v>112.54</c:v>
                </c:pt>
                <c:pt idx="3">
                  <c:v>110.08</c:v>
                </c:pt>
                <c:pt idx="4">
                  <c:v>99.33</c:v>
                </c:pt>
              </c:numCache>
            </c:numRef>
          </c:val>
          <c:extLst xmlns:c16r2="http://schemas.microsoft.com/office/drawing/2015/06/chart">
            <c:ext xmlns:c16="http://schemas.microsoft.com/office/drawing/2014/chart" uri="{C3380CC4-5D6E-409C-BE32-E72D297353CC}">
              <c16:uniqueId val="{00000000-FD16-4D3A-AE5E-F5CC1111AC69}"/>
            </c:ext>
          </c:extLst>
        </c:ser>
        <c:dLbls>
          <c:showLegendKey val="0"/>
          <c:showVal val="0"/>
          <c:showCatName val="0"/>
          <c:showSerName val="0"/>
          <c:showPercent val="0"/>
          <c:showBubbleSize val="0"/>
        </c:dLbls>
        <c:gapWidth val="150"/>
        <c:axId val="40167296"/>
        <c:axId val="54591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109.64</c:v>
                </c:pt>
                <c:pt idx="1">
                  <c:v>110.95</c:v>
                </c:pt>
                <c:pt idx="2">
                  <c:v>110.05</c:v>
                </c:pt>
                <c:pt idx="3">
                  <c:v>108.87</c:v>
                </c:pt>
                <c:pt idx="4">
                  <c:v>108.61</c:v>
                </c:pt>
              </c:numCache>
            </c:numRef>
          </c:val>
          <c:smooth val="0"/>
          <c:extLst xmlns:c16r2="http://schemas.microsoft.com/office/drawing/2015/06/chart">
            <c:ext xmlns:c16="http://schemas.microsoft.com/office/drawing/2014/chart" uri="{C3380CC4-5D6E-409C-BE32-E72D297353CC}">
              <c16:uniqueId val="{00000001-FD16-4D3A-AE5E-F5CC1111AC69}"/>
            </c:ext>
          </c:extLst>
        </c:ser>
        <c:dLbls>
          <c:showLegendKey val="0"/>
          <c:showVal val="0"/>
          <c:showCatName val="0"/>
          <c:showSerName val="0"/>
          <c:showPercent val="0"/>
          <c:showBubbleSize val="0"/>
        </c:dLbls>
        <c:marker val="1"/>
        <c:smooth val="0"/>
        <c:axId val="40167296"/>
        <c:axId val="54591488"/>
      </c:lineChart>
      <c:dateAx>
        <c:axId val="40167296"/>
        <c:scaling>
          <c:orientation val="minMax"/>
        </c:scaling>
        <c:delete val="1"/>
        <c:axPos val="b"/>
        <c:numFmt formatCode="&quot;H&quot;yy" sourceLinked="1"/>
        <c:majorTickMark val="none"/>
        <c:minorTickMark val="none"/>
        <c:tickLblPos val="none"/>
        <c:crossAx val="54591488"/>
        <c:crosses val="autoZero"/>
        <c:auto val="1"/>
        <c:lblOffset val="100"/>
        <c:baseTimeUnit val="years"/>
      </c:dateAx>
      <c:valAx>
        <c:axId val="545914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0167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48.37</c:v>
                </c:pt>
                <c:pt idx="1">
                  <c:v>49.71</c:v>
                </c:pt>
                <c:pt idx="2">
                  <c:v>50.97</c:v>
                </c:pt>
                <c:pt idx="3">
                  <c:v>51.46</c:v>
                </c:pt>
                <c:pt idx="4">
                  <c:v>52.49</c:v>
                </c:pt>
              </c:numCache>
            </c:numRef>
          </c:val>
          <c:extLst xmlns:c16r2="http://schemas.microsoft.com/office/drawing/2015/06/chart">
            <c:ext xmlns:c16="http://schemas.microsoft.com/office/drawing/2014/chart" uri="{C3380CC4-5D6E-409C-BE32-E72D297353CC}">
              <c16:uniqueId val="{00000000-AC62-474E-A0C9-99D5FC8A6123}"/>
            </c:ext>
          </c:extLst>
        </c:ser>
        <c:dLbls>
          <c:showLegendKey val="0"/>
          <c:showVal val="0"/>
          <c:showCatName val="0"/>
          <c:showSerName val="0"/>
          <c:showPercent val="0"/>
          <c:showBubbleSize val="0"/>
        </c:dLbls>
        <c:gapWidth val="150"/>
        <c:axId val="54622464"/>
        <c:axId val="54624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45.75</c:v>
                </c:pt>
                <c:pt idx="1">
                  <c:v>46.9</c:v>
                </c:pt>
                <c:pt idx="2">
                  <c:v>48.05</c:v>
                </c:pt>
                <c:pt idx="3">
                  <c:v>48.87</c:v>
                </c:pt>
                <c:pt idx="4">
                  <c:v>49.92</c:v>
                </c:pt>
              </c:numCache>
            </c:numRef>
          </c:val>
          <c:smooth val="0"/>
          <c:extLst xmlns:c16r2="http://schemas.microsoft.com/office/drawing/2015/06/chart">
            <c:ext xmlns:c16="http://schemas.microsoft.com/office/drawing/2014/chart" uri="{C3380CC4-5D6E-409C-BE32-E72D297353CC}">
              <c16:uniqueId val="{00000001-AC62-474E-A0C9-99D5FC8A6123}"/>
            </c:ext>
          </c:extLst>
        </c:ser>
        <c:dLbls>
          <c:showLegendKey val="0"/>
          <c:showVal val="0"/>
          <c:showCatName val="0"/>
          <c:showSerName val="0"/>
          <c:showPercent val="0"/>
          <c:showBubbleSize val="0"/>
        </c:dLbls>
        <c:marker val="1"/>
        <c:smooth val="0"/>
        <c:axId val="54622464"/>
        <c:axId val="54624640"/>
      </c:lineChart>
      <c:dateAx>
        <c:axId val="54622464"/>
        <c:scaling>
          <c:orientation val="minMax"/>
        </c:scaling>
        <c:delete val="1"/>
        <c:axPos val="b"/>
        <c:numFmt formatCode="&quot;H&quot;yy" sourceLinked="1"/>
        <c:majorTickMark val="none"/>
        <c:minorTickMark val="none"/>
        <c:tickLblPos val="none"/>
        <c:crossAx val="54624640"/>
        <c:crosses val="autoZero"/>
        <c:auto val="1"/>
        <c:lblOffset val="100"/>
        <c:baseTimeUnit val="years"/>
      </c:dateAx>
      <c:valAx>
        <c:axId val="54624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622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formatCode="#,##0.00;&quot;△&quot;#,##0.00;&quot;-&quot;">
                  <c:v>0.16</c:v>
                </c:pt>
                <c:pt idx="1">
                  <c:v>0</c:v>
                </c:pt>
                <c:pt idx="2">
                  <c:v>0</c:v>
                </c:pt>
                <c:pt idx="3" formatCode="#,##0.00;&quot;△&quot;#,##0.00;&quot;-&quot;">
                  <c:v>2.41</c:v>
                </c:pt>
                <c:pt idx="4" formatCode="#,##0.00;&quot;△&quot;#,##0.00;&quot;-&quot;">
                  <c:v>3.73</c:v>
                </c:pt>
              </c:numCache>
            </c:numRef>
          </c:val>
          <c:extLst xmlns:c16r2="http://schemas.microsoft.com/office/drawing/2015/06/chart">
            <c:ext xmlns:c16="http://schemas.microsoft.com/office/drawing/2014/chart" uri="{C3380CC4-5D6E-409C-BE32-E72D297353CC}">
              <c16:uniqueId val="{00000000-5134-4FD7-88B7-05BD2C73D025}"/>
            </c:ext>
          </c:extLst>
        </c:ser>
        <c:dLbls>
          <c:showLegendKey val="0"/>
          <c:showVal val="0"/>
          <c:showCatName val="0"/>
          <c:showSerName val="0"/>
          <c:showPercent val="0"/>
          <c:showBubbleSize val="0"/>
        </c:dLbls>
        <c:gapWidth val="150"/>
        <c:axId val="73022080"/>
        <c:axId val="73032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10.54</c:v>
                </c:pt>
                <c:pt idx="1">
                  <c:v>12.03</c:v>
                </c:pt>
                <c:pt idx="2">
                  <c:v>13.39</c:v>
                </c:pt>
                <c:pt idx="3">
                  <c:v>14.85</c:v>
                </c:pt>
                <c:pt idx="4">
                  <c:v>16.88</c:v>
                </c:pt>
              </c:numCache>
            </c:numRef>
          </c:val>
          <c:smooth val="0"/>
          <c:extLst xmlns:c16r2="http://schemas.microsoft.com/office/drawing/2015/06/chart">
            <c:ext xmlns:c16="http://schemas.microsoft.com/office/drawing/2014/chart" uri="{C3380CC4-5D6E-409C-BE32-E72D297353CC}">
              <c16:uniqueId val="{00000001-5134-4FD7-88B7-05BD2C73D025}"/>
            </c:ext>
          </c:extLst>
        </c:ser>
        <c:dLbls>
          <c:showLegendKey val="0"/>
          <c:showVal val="0"/>
          <c:showCatName val="0"/>
          <c:showSerName val="0"/>
          <c:showPercent val="0"/>
          <c:showBubbleSize val="0"/>
        </c:dLbls>
        <c:marker val="1"/>
        <c:smooth val="0"/>
        <c:axId val="73022080"/>
        <c:axId val="73032448"/>
      </c:lineChart>
      <c:dateAx>
        <c:axId val="73022080"/>
        <c:scaling>
          <c:orientation val="minMax"/>
        </c:scaling>
        <c:delete val="1"/>
        <c:axPos val="b"/>
        <c:numFmt formatCode="&quot;H&quot;yy" sourceLinked="1"/>
        <c:majorTickMark val="none"/>
        <c:minorTickMark val="none"/>
        <c:tickLblPos val="none"/>
        <c:crossAx val="73032448"/>
        <c:crosses val="autoZero"/>
        <c:auto val="1"/>
        <c:lblOffset val="100"/>
        <c:baseTimeUnit val="years"/>
      </c:dateAx>
      <c:valAx>
        <c:axId val="73032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022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8AC-4A47-A62B-EA3B85294173}"/>
            </c:ext>
          </c:extLst>
        </c:ser>
        <c:dLbls>
          <c:showLegendKey val="0"/>
          <c:showVal val="0"/>
          <c:showCatName val="0"/>
          <c:showSerName val="0"/>
          <c:showPercent val="0"/>
          <c:showBubbleSize val="0"/>
        </c:dLbls>
        <c:gapWidth val="150"/>
        <c:axId val="73061888"/>
        <c:axId val="73063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3.62</c:v>
                </c:pt>
                <c:pt idx="1">
                  <c:v>3.91</c:v>
                </c:pt>
                <c:pt idx="2">
                  <c:v>2.64</c:v>
                </c:pt>
                <c:pt idx="3">
                  <c:v>3.16</c:v>
                </c:pt>
                <c:pt idx="4">
                  <c:v>3.59</c:v>
                </c:pt>
              </c:numCache>
            </c:numRef>
          </c:val>
          <c:smooth val="0"/>
          <c:extLst xmlns:c16r2="http://schemas.microsoft.com/office/drawing/2015/06/chart">
            <c:ext xmlns:c16="http://schemas.microsoft.com/office/drawing/2014/chart" uri="{C3380CC4-5D6E-409C-BE32-E72D297353CC}">
              <c16:uniqueId val="{00000001-78AC-4A47-A62B-EA3B85294173}"/>
            </c:ext>
          </c:extLst>
        </c:ser>
        <c:dLbls>
          <c:showLegendKey val="0"/>
          <c:showVal val="0"/>
          <c:showCatName val="0"/>
          <c:showSerName val="0"/>
          <c:showPercent val="0"/>
          <c:showBubbleSize val="0"/>
        </c:dLbls>
        <c:marker val="1"/>
        <c:smooth val="0"/>
        <c:axId val="73061888"/>
        <c:axId val="73063808"/>
      </c:lineChart>
      <c:dateAx>
        <c:axId val="73061888"/>
        <c:scaling>
          <c:orientation val="minMax"/>
        </c:scaling>
        <c:delete val="1"/>
        <c:axPos val="b"/>
        <c:numFmt formatCode="&quot;H&quot;yy" sourceLinked="1"/>
        <c:majorTickMark val="none"/>
        <c:minorTickMark val="none"/>
        <c:tickLblPos val="none"/>
        <c:crossAx val="73063808"/>
        <c:crosses val="autoZero"/>
        <c:auto val="1"/>
        <c:lblOffset val="100"/>
        <c:baseTimeUnit val="years"/>
      </c:dateAx>
      <c:valAx>
        <c:axId val="730638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3061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337.94</c:v>
                </c:pt>
                <c:pt idx="1">
                  <c:v>334.43</c:v>
                </c:pt>
                <c:pt idx="2">
                  <c:v>286.56</c:v>
                </c:pt>
                <c:pt idx="3">
                  <c:v>209.12</c:v>
                </c:pt>
                <c:pt idx="4">
                  <c:v>234.69</c:v>
                </c:pt>
              </c:numCache>
            </c:numRef>
          </c:val>
          <c:extLst xmlns:c16r2="http://schemas.microsoft.com/office/drawing/2015/06/chart">
            <c:ext xmlns:c16="http://schemas.microsoft.com/office/drawing/2014/chart" uri="{C3380CC4-5D6E-409C-BE32-E72D297353CC}">
              <c16:uniqueId val="{00000000-C8C5-4DAB-8D26-01A6B344D1C2}"/>
            </c:ext>
          </c:extLst>
        </c:ser>
        <c:dLbls>
          <c:showLegendKey val="0"/>
          <c:showVal val="0"/>
          <c:showCatName val="0"/>
          <c:showSerName val="0"/>
          <c:showPercent val="0"/>
          <c:showBubbleSize val="0"/>
        </c:dLbls>
        <c:gapWidth val="150"/>
        <c:axId val="73090944"/>
        <c:axId val="73101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371.31</c:v>
                </c:pt>
                <c:pt idx="1">
                  <c:v>377.63</c:v>
                </c:pt>
                <c:pt idx="2">
                  <c:v>359.47</c:v>
                </c:pt>
                <c:pt idx="3">
                  <c:v>369.69</c:v>
                </c:pt>
                <c:pt idx="4">
                  <c:v>379.08</c:v>
                </c:pt>
              </c:numCache>
            </c:numRef>
          </c:val>
          <c:smooth val="0"/>
          <c:extLst xmlns:c16r2="http://schemas.microsoft.com/office/drawing/2015/06/chart">
            <c:ext xmlns:c16="http://schemas.microsoft.com/office/drawing/2014/chart" uri="{C3380CC4-5D6E-409C-BE32-E72D297353CC}">
              <c16:uniqueId val="{00000001-C8C5-4DAB-8D26-01A6B344D1C2}"/>
            </c:ext>
          </c:extLst>
        </c:ser>
        <c:dLbls>
          <c:showLegendKey val="0"/>
          <c:showVal val="0"/>
          <c:showCatName val="0"/>
          <c:showSerName val="0"/>
          <c:showPercent val="0"/>
          <c:showBubbleSize val="0"/>
        </c:dLbls>
        <c:marker val="1"/>
        <c:smooth val="0"/>
        <c:axId val="73090944"/>
        <c:axId val="73101312"/>
      </c:lineChart>
      <c:dateAx>
        <c:axId val="73090944"/>
        <c:scaling>
          <c:orientation val="minMax"/>
        </c:scaling>
        <c:delete val="1"/>
        <c:axPos val="b"/>
        <c:numFmt formatCode="&quot;H&quot;yy" sourceLinked="1"/>
        <c:majorTickMark val="none"/>
        <c:minorTickMark val="none"/>
        <c:tickLblPos val="none"/>
        <c:crossAx val="73101312"/>
        <c:crosses val="autoZero"/>
        <c:auto val="1"/>
        <c:lblOffset val="100"/>
        <c:baseTimeUnit val="years"/>
      </c:dateAx>
      <c:valAx>
        <c:axId val="731013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3090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391.25</c:v>
                </c:pt>
                <c:pt idx="1">
                  <c:v>369.78</c:v>
                </c:pt>
                <c:pt idx="2">
                  <c:v>347.28</c:v>
                </c:pt>
                <c:pt idx="3">
                  <c:v>340.65</c:v>
                </c:pt>
                <c:pt idx="4">
                  <c:v>314.63</c:v>
                </c:pt>
              </c:numCache>
            </c:numRef>
          </c:val>
          <c:extLst xmlns:c16r2="http://schemas.microsoft.com/office/drawing/2015/06/chart">
            <c:ext xmlns:c16="http://schemas.microsoft.com/office/drawing/2014/chart" uri="{C3380CC4-5D6E-409C-BE32-E72D297353CC}">
              <c16:uniqueId val="{00000000-3EBA-43B2-BE7D-95D7C2E76F33}"/>
            </c:ext>
          </c:extLst>
        </c:ser>
        <c:dLbls>
          <c:showLegendKey val="0"/>
          <c:showVal val="0"/>
          <c:showCatName val="0"/>
          <c:showSerName val="0"/>
          <c:showPercent val="0"/>
          <c:showBubbleSize val="0"/>
        </c:dLbls>
        <c:gapWidth val="150"/>
        <c:axId val="73206016"/>
        <c:axId val="73216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373.09</c:v>
                </c:pt>
                <c:pt idx="1">
                  <c:v>364.71</c:v>
                </c:pt>
                <c:pt idx="2">
                  <c:v>401.79</c:v>
                </c:pt>
                <c:pt idx="3">
                  <c:v>402.99</c:v>
                </c:pt>
                <c:pt idx="4">
                  <c:v>398.98</c:v>
                </c:pt>
              </c:numCache>
            </c:numRef>
          </c:val>
          <c:smooth val="0"/>
          <c:extLst xmlns:c16r2="http://schemas.microsoft.com/office/drawing/2015/06/chart">
            <c:ext xmlns:c16="http://schemas.microsoft.com/office/drawing/2014/chart" uri="{C3380CC4-5D6E-409C-BE32-E72D297353CC}">
              <c16:uniqueId val="{00000001-3EBA-43B2-BE7D-95D7C2E76F33}"/>
            </c:ext>
          </c:extLst>
        </c:ser>
        <c:dLbls>
          <c:showLegendKey val="0"/>
          <c:showVal val="0"/>
          <c:showCatName val="0"/>
          <c:showSerName val="0"/>
          <c:showPercent val="0"/>
          <c:showBubbleSize val="0"/>
        </c:dLbls>
        <c:marker val="1"/>
        <c:smooth val="0"/>
        <c:axId val="73206016"/>
        <c:axId val="73216384"/>
      </c:lineChart>
      <c:dateAx>
        <c:axId val="73206016"/>
        <c:scaling>
          <c:orientation val="minMax"/>
        </c:scaling>
        <c:delete val="1"/>
        <c:axPos val="b"/>
        <c:numFmt formatCode="&quot;H&quot;yy" sourceLinked="1"/>
        <c:majorTickMark val="none"/>
        <c:minorTickMark val="none"/>
        <c:tickLblPos val="none"/>
        <c:crossAx val="73216384"/>
        <c:crosses val="autoZero"/>
        <c:auto val="1"/>
        <c:lblOffset val="100"/>
        <c:baseTimeUnit val="years"/>
      </c:dateAx>
      <c:valAx>
        <c:axId val="732163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3206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105.57</c:v>
                </c:pt>
                <c:pt idx="1">
                  <c:v>105.89</c:v>
                </c:pt>
                <c:pt idx="2">
                  <c:v>105.28</c:v>
                </c:pt>
                <c:pt idx="3">
                  <c:v>103.96</c:v>
                </c:pt>
                <c:pt idx="4">
                  <c:v>93.29</c:v>
                </c:pt>
              </c:numCache>
            </c:numRef>
          </c:val>
          <c:extLst xmlns:c16r2="http://schemas.microsoft.com/office/drawing/2015/06/chart">
            <c:ext xmlns:c16="http://schemas.microsoft.com/office/drawing/2014/chart" uri="{C3380CC4-5D6E-409C-BE32-E72D297353CC}">
              <c16:uniqueId val="{00000000-55BC-4033-A127-40C0852C42C9}"/>
            </c:ext>
          </c:extLst>
        </c:ser>
        <c:dLbls>
          <c:showLegendKey val="0"/>
          <c:showVal val="0"/>
          <c:showCatName val="0"/>
          <c:showSerName val="0"/>
          <c:showPercent val="0"/>
          <c:showBubbleSize val="0"/>
        </c:dLbls>
        <c:gapWidth val="150"/>
        <c:axId val="73237632"/>
        <c:axId val="73239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99.99</c:v>
                </c:pt>
                <c:pt idx="1">
                  <c:v>100.65</c:v>
                </c:pt>
                <c:pt idx="2">
                  <c:v>100.12</c:v>
                </c:pt>
                <c:pt idx="3">
                  <c:v>98.66</c:v>
                </c:pt>
                <c:pt idx="4">
                  <c:v>98.64</c:v>
                </c:pt>
              </c:numCache>
            </c:numRef>
          </c:val>
          <c:smooth val="0"/>
          <c:extLst xmlns:c16r2="http://schemas.microsoft.com/office/drawing/2015/06/chart">
            <c:ext xmlns:c16="http://schemas.microsoft.com/office/drawing/2014/chart" uri="{C3380CC4-5D6E-409C-BE32-E72D297353CC}">
              <c16:uniqueId val="{00000001-55BC-4033-A127-40C0852C42C9}"/>
            </c:ext>
          </c:extLst>
        </c:ser>
        <c:dLbls>
          <c:showLegendKey val="0"/>
          <c:showVal val="0"/>
          <c:showCatName val="0"/>
          <c:showSerName val="0"/>
          <c:showPercent val="0"/>
          <c:showBubbleSize val="0"/>
        </c:dLbls>
        <c:marker val="1"/>
        <c:smooth val="0"/>
        <c:axId val="73237632"/>
        <c:axId val="73239552"/>
      </c:lineChart>
      <c:dateAx>
        <c:axId val="73237632"/>
        <c:scaling>
          <c:orientation val="minMax"/>
        </c:scaling>
        <c:delete val="1"/>
        <c:axPos val="b"/>
        <c:numFmt formatCode="&quot;H&quot;yy" sourceLinked="1"/>
        <c:majorTickMark val="none"/>
        <c:minorTickMark val="none"/>
        <c:tickLblPos val="none"/>
        <c:crossAx val="73239552"/>
        <c:crosses val="autoZero"/>
        <c:auto val="1"/>
        <c:lblOffset val="100"/>
        <c:baseTimeUnit val="years"/>
      </c:dateAx>
      <c:valAx>
        <c:axId val="73239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7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145.82</c:v>
                </c:pt>
                <c:pt idx="1">
                  <c:v>145.26</c:v>
                </c:pt>
                <c:pt idx="2">
                  <c:v>146.02000000000001</c:v>
                </c:pt>
                <c:pt idx="3">
                  <c:v>148.04</c:v>
                </c:pt>
                <c:pt idx="4">
                  <c:v>165.81</c:v>
                </c:pt>
              </c:numCache>
            </c:numRef>
          </c:val>
          <c:extLst xmlns:c16r2="http://schemas.microsoft.com/office/drawing/2015/06/chart">
            <c:ext xmlns:c16="http://schemas.microsoft.com/office/drawing/2014/chart" uri="{C3380CC4-5D6E-409C-BE32-E72D297353CC}">
              <c16:uniqueId val="{00000000-6D12-48E2-8EE3-B26EDEC4AAC6}"/>
            </c:ext>
          </c:extLst>
        </c:ser>
        <c:dLbls>
          <c:showLegendKey val="0"/>
          <c:showVal val="0"/>
          <c:showCatName val="0"/>
          <c:showSerName val="0"/>
          <c:showPercent val="0"/>
          <c:showBubbleSize val="0"/>
        </c:dLbls>
        <c:gapWidth val="150"/>
        <c:axId val="73270400"/>
        <c:axId val="7327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171.15</c:v>
                </c:pt>
                <c:pt idx="1">
                  <c:v>170.19</c:v>
                </c:pt>
                <c:pt idx="2">
                  <c:v>174.97</c:v>
                </c:pt>
                <c:pt idx="3">
                  <c:v>178.59</c:v>
                </c:pt>
                <c:pt idx="4">
                  <c:v>178.92</c:v>
                </c:pt>
              </c:numCache>
            </c:numRef>
          </c:val>
          <c:smooth val="0"/>
          <c:extLst xmlns:c16r2="http://schemas.microsoft.com/office/drawing/2015/06/chart">
            <c:ext xmlns:c16="http://schemas.microsoft.com/office/drawing/2014/chart" uri="{C3380CC4-5D6E-409C-BE32-E72D297353CC}">
              <c16:uniqueId val="{00000001-6D12-48E2-8EE3-B26EDEC4AAC6}"/>
            </c:ext>
          </c:extLst>
        </c:ser>
        <c:dLbls>
          <c:showLegendKey val="0"/>
          <c:showVal val="0"/>
          <c:showCatName val="0"/>
          <c:showSerName val="0"/>
          <c:showPercent val="0"/>
          <c:showBubbleSize val="0"/>
        </c:dLbls>
        <c:marker val="1"/>
        <c:smooth val="0"/>
        <c:axId val="73270400"/>
        <c:axId val="73272320"/>
      </c:lineChart>
      <c:dateAx>
        <c:axId val="73270400"/>
        <c:scaling>
          <c:orientation val="minMax"/>
        </c:scaling>
        <c:delete val="1"/>
        <c:axPos val="b"/>
        <c:numFmt formatCode="&quot;H&quot;yy" sourceLinked="1"/>
        <c:majorTickMark val="none"/>
        <c:minorTickMark val="none"/>
        <c:tickLblPos val="none"/>
        <c:crossAx val="73272320"/>
        <c:crosses val="autoZero"/>
        <c:auto val="1"/>
        <c:lblOffset val="100"/>
        <c:baseTimeUnit val="years"/>
      </c:dateAx>
      <c:valAx>
        <c:axId val="73272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70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49" zoomScaleNormal="100" workbookViewId="0">
      <selection activeCell="BJ62" sqref="BJ6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福島県　本宮市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A6</v>
      </c>
      <c r="X8" s="60"/>
      <c r="Y8" s="60"/>
      <c r="Z8" s="60"/>
      <c r="AA8" s="60"/>
      <c r="AB8" s="60"/>
      <c r="AC8" s="60"/>
      <c r="AD8" s="60" t="str">
        <f>データ!$M$6</f>
        <v>非設置</v>
      </c>
      <c r="AE8" s="60"/>
      <c r="AF8" s="60"/>
      <c r="AG8" s="60"/>
      <c r="AH8" s="60"/>
      <c r="AI8" s="60"/>
      <c r="AJ8" s="60"/>
      <c r="AK8" s="4"/>
      <c r="AL8" s="61">
        <f>データ!$R$6</f>
        <v>30371</v>
      </c>
      <c r="AM8" s="61"/>
      <c r="AN8" s="61"/>
      <c r="AO8" s="61"/>
      <c r="AP8" s="61"/>
      <c r="AQ8" s="61"/>
      <c r="AR8" s="61"/>
      <c r="AS8" s="61"/>
      <c r="AT8" s="52">
        <f>データ!$S$6</f>
        <v>88.02</v>
      </c>
      <c r="AU8" s="53"/>
      <c r="AV8" s="53"/>
      <c r="AW8" s="53"/>
      <c r="AX8" s="53"/>
      <c r="AY8" s="53"/>
      <c r="AZ8" s="53"/>
      <c r="BA8" s="53"/>
      <c r="BB8" s="54">
        <f>データ!$T$6</f>
        <v>345.05</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77.319999999999993</v>
      </c>
      <c r="J10" s="53"/>
      <c r="K10" s="53"/>
      <c r="L10" s="53"/>
      <c r="M10" s="53"/>
      <c r="N10" s="53"/>
      <c r="O10" s="64"/>
      <c r="P10" s="54">
        <f>データ!$P$6</f>
        <v>97.72</v>
      </c>
      <c r="Q10" s="54"/>
      <c r="R10" s="54"/>
      <c r="S10" s="54"/>
      <c r="T10" s="54"/>
      <c r="U10" s="54"/>
      <c r="V10" s="54"/>
      <c r="W10" s="61">
        <f>データ!$Q$6</f>
        <v>2640</v>
      </c>
      <c r="X10" s="61"/>
      <c r="Y10" s="61"/>
      <c r="Z10" s="61"/>
      <c r="AA10" s="61"/>
      <c r="AB10" s="61"/>
      <c r="AC10" s="61"/>
      <c r="AD10" s="2"/>
      <c r="AE10" s="2"/>
      <c r="AF10" s="2"/>
      <c r="AG10" s="2"/>
      <c r="AH10" s="4"/>
      <c r="AI10" s="4"/>
      <c r="AJ10" s="4"/>
      <c r="AK10" s="4"/>
      <c r="AL10" s="61">
        <f>データ!$U$6</f>
        <v>29603</v>
      </c>
      <c r="AM10" s="61"/>
      <c r="AN10" s="61"/>
      <c r="AO10" s="61"/>
      <c r="AP10" s="61"/>
      <c r="AQ10" s="61"/>
      <c r="AR10" s="61"/>
      <c r="AS10" s="61"/>
      <c r="AT10" s="52">
        <f>データ!$V$6</f>
        <v>76.7</v>
      </c>
      <c r="AU10" s="53"/>
      <c r="AV10" s="53"/>
      <c r="AW10" s="53"/>
      <c r="AX10" s="53"/>
      <c r="AY10" s="53"/>
      <c r="AZ10" s="53"/>
      <c r="BA10" s="53"/>
      <c r="BB10" s="54">
        <f>データ!$W$6</f>
        <v>385.96</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110</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111</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tLOo7AUUAcis9H/DKYWzvVuFc1tY27DqJbq9fanU9OB08AO1lDuK07rtbah5nTGUgZUTzHosgIg/TMz5vWUT9w==" saltValue="GiAxfzNMIVDM8PHfIyY2y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27</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52</v>
      </c>
      <c r="B4" s="31"/>
      <c r="C4" s="31"/>
      <c r="D4" s="31"/>
      <c r="E4" s="31"/>
      <c r="F4" s="31"/>
      <c r="G4" s="31"/>
      <c r="H4" s="91"/>
      <c r="I4" s="92"/>
      <c r="J4" s="92"/>
      <c r="K4" s="92"/>
      <c r="L4" s="92"/>
      <c r="M4" s="92"/>
      <c r="N4" s="92"/>
      <c r="O4" s="92"/>
      <c r="P4" s="92"/>
      <c r="Q4" s="92"/>
      <c r="R4" s="92"/>
      <c r="S4" s="92"/>
      <c r="T4" s="92"/>
      <c r="U4" s="92"/>
      <c r="V4" s="92"/>
      <c r="W4" s="93"/>
      <c r="X4" s="87" t="s">
        <v>53</v>
      </c>
      <c r="Y4" s="87"/>
      <c r="Z4" s="87"/>
      <c r="AA4" s="87"/>
      <c r="AB4" s="87"/>
      <c r="AC4" s="87"/>
      <c r="AD4" s="87"/>
      <c r="AE4" s="87"/>
      <c r="AF4" s="87"/>
      <c r="AG4" s="87"/>
      <c r="AH4" s="87"/>
      <c r="AI4" s="87" t="s">
        <v>54</v>
      </c>
      <c r="AJ4" s="87"/>
      <c r="AK4" s="87"/>
      <c r="AL4" s="87"/>
      <c r="AM4" s="87"/>
      <c r="AN4" s="87"/>
      <c r="AO4" s="87"/>
      <c r="AP4" s="87"/>
      <c r="AQ4" s="87"/>
      <c r="AR4" s="87"/>
      <c r="AS4" s="87"/>
      <c r="AT4" s="87" t="s">
        <v>55</v>
      </c>
      <c r="AU4" s="87"/>
      <c r="AV4" s="87"/>
      <c r="AW4" s="87"/>
      <c r="AX4" s="87"/>
      <c r="AY4" s="87"/>
      <c r="AZ4" s="87"/>
      <c r="BA4" s="87"/>
      <c r="BB4" s="87"/>
      <c r="BC4" s="87"/>
      <c r="BD4" s="87"/>
      <c r="BE4" s="87" t="s">
        <v>56</v>
      </c>
      <c r="BF4" s="87"/>
      <c r="BG4" s="87"/>
      <c r="BH4" s="87"/>
      <c r="BI4" s="87"/>
      <c r="BJ4" s="87"/>
      <c r="BK4" s="87"/>
      <c r="BL4" s="87"/>
      <c r="BM4" s="87"/>
      <c r="BN4" s="87"/>
      <c r="BO4" s="87"/>
      <c r="BP4" s="87" t="s">
        <v>57</v>
      </c>
      <c r="BQ4" s="87"/>
      <c r="BR4" s="87"/>
      <c r="BS4" s="87"/>
      <c r="BT4" s="87"/>
      <c r="BU4" s="87"/>
      <c r="BV4" s="87"/>
      <c r="BW4" s="87"/>
      <c r="BX4" s="87"/>
      <c r="BY4" s="87"/>
      <c r="BZ4" s="87"/>
      <c r="CA4" s="87" t="s">
        <v>58</v>
      </c>
      <c r="CB4" s="87"/>
      <c r="CC4" s="87"/>
      <c r="CD4" s="87"/>
      <c r="CE4" s="87"/>
      <c r="CF4" s="87"/>
      <c r="CG4" s="87"/>
      <c r="CH4" s="87"/>
      <c r="CI4" s="87"/>
      <c r="CJ4" s="87"/>
      <c r="CK4" s="87"/>
      <c r="CL4" s="87" t="s">
        <v>59</v>
      </c>
      <c r="CM4" s="87"/>
      <c r="CN4" s="87"/>
      <c r="CO4" s="87"/>
      <c r="CP4" s="87"/>
      <c r="CQ4" s="87"/>
      <c r="CR4" s="87"/>
      <c r="CS4" s="87"/>
      <c r="CT4" s="87"/>
      <c r="CU4" s="87"/>
      <c r="CV4" s="87"/>
      <c r="CW4" s="87" t="s">
        <v>60</v>
      </c>
      <c r="CX4" s="87"/>
      <c r="CY4" s="87"/>
      <c r="CZ4" s="87"/>
      <c r="DA4" s="87"/>
      <c r="DB4" s="87"/>
      <c r="DC4" s="87"/>
      <c r="DD4" s="87"/>
      <c r="DE4" s="87"/>
      <c r="DF4" s="87"/>
      <c r="DG4" s="87"/>
      <c r="DH4" s="87" t="s">
        <v>61</v>
      </c>
      <c r="DI4" s="87"/>
      <c r="DJ4" s="87"/>
      <c r="DK4" s="87"/>
      <c r="DL4" s="87"/>
      <c r="DM4" s="87"/>
      <c r="DN4" s="87"/>
      <c r="DO4" s="87"/>
      <c r="DP4" s="87"/>
      <c r="DQ4" s="87"/>
      <c r="DR4" s="87"/>
      <c r="DS4" s="87" t="s">
        <v>62</v>
      </c>
      <c r="DT4" s="87"/>
      <c r="DU4" s="87"/>
      <c r="DV4" s="87"/>
      <c r="DW4" s="87"/>
      <c r="DX4" s="87"/>
      <c r="DY4" s="87"/>
      <c r="DZ4" s="87"/>
      <c r="EA4" s="87"/>
      <c r="EB4" s="87"/>
      <c r="EC4" s="87"/>
      <c r="ED4" s="87" t="s">
        <v>63</v>
      </c>
      <c r="EE4" s="87"/>
      <c r="EF4" s="87"/>
      <c r="EG4" s="87"/>
      <c r="EH4" s="87"/>
      <c r="EI4" s="87"/>
      <c r="EJ4" s="87"/>
      <c r="EK4" s="87"/>
      <c r="EL4" s="87"/>
      <c r="EM4" s="87"/>
      <c r="EN4" s="87"/>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2019</v>
      </c>
      <c r="C6" s="34">
        <f t="shared" ref="C6:W6" si="3">C7</f>
        <v>72141</v>
      </c>
      <c r="D6" s="34">
        <f t="shared" si="3"/>
        <v>46</v>
      </c>
      <c r="E6" s="34">
        <f t="shared" si="3"/>
        <v>1</v>
      </c>
      <c r="F6" s="34">
        <f t="shared" si="3"/>
        <v>0</v>
      </c>
      <c r="G6" s="34">
        <f t="shared" si="3"/>
        <v>1</v>
      </c>
      <c r="H6" s="34" t="str">
        <f t="shared" si="3"/>
        <v>福島県　本宮市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77.319999999999993</v>
      </c>
      <c r="P6" s="35">
        <f t="shared" si="3"/>
        <v>97.72</v>
      </c>
      <c r="Q6" s="35">
        <f t="shared" si="3"/>
        <v>2640</v>
      </c>
      <c r="R6" s="35">
        <f t="shared" si="3"/>
        <v>30371</v>
      </c>
      <c r="S6" s="35">
        <f t="shared" si="3"/>
        <v>88.02</v>
      </c>
      <c r="T6" s="35">
        <f t="shared" si="3"/>
        <v>345.05</v>
      </c>
      <c r="U6" s="35">
        <f t="shared" si="3"/>
        <v>29603</v>
      </c>
      <c r="V6" s="35">
        <f t="shared" si="3"/>
        <v>76.7</v>
      </c>
      <c r="W6" s="35">
        <f t="shared" si="3"/>
        <v>385.96</v>
      </c>
      <c r="X6" s="36">
        <f>IF(X7="",NA(),X7)</f>
        <v>120.63</v>
      </c>
      <c r="Y6" s="36">
        <f t="shared" ref="Y6:AG6" si="4">IF(Y7="",NA(),Y7)</f>
        <v>114.89</v>
      </c>
      <c r="Z6" s="36">
        <f t="shared" si="4"/>
        <v>112.54</v>
      </c>
      <c r="AA6" s="36">
        <f t="shared" si="4"/>
        <v>110.08</v>
      </c>
      <c r="AB6" s="36">
        <f t="shared" si="4"/>
        <v>99.33</v>
      </c>
      <c r="AC6" s="36">
        <f t="shared" si="4"/>
        <v>109.64</v>
      </c>
      <c r="AD6" s="36">
        <f t="shared" si="4"/>
        <v>110.95</v>
      </c>
      <c r="AE6" s="36">
        <f t="shared" si="4"/>
        <v>110.05</v>
      </c>
      <c r="AF6" s="36">
        <f t="shared" si="4"/>
        <v>108.87</v>
      </c>
      <c r="AG6" s="36">
        <f t="shared" si="4"/>
        <v>108.61</v>
      </c>
      <c r="AH6" s="35" t="str">
        <f>IF(AH7="","",IF(AH7="-","【-】","【"&amp;SUBSTITUTE(TEXT(AH7,"#,##0.00"),"-","△")&amp;"】"))</f>
        <v>【112.01】</v>
      </c>
      <c r="AI6" s="35">
        <f>IF(AI7="",NA(),AI7)</f>
        <v>0</v>
      </c>
      <c r="AJ6" s="35">
        <f t="shared" ref="AJ6:AR6" si="5">IF(AJ7="",NA(),AJ7)</f>
        <v>0</v>
      </c>
      <c r="AK6" s="35">
        <f t="shared" si="5"/>
        <v>0</v>
      </c>
      <c r="AL6" s="35">
        <f t="shared" si="5"/>
        <v>0</v>
      </c>
      <c r="AM6" s="35">
        <f t="shared" si="5"/>
        <v>0</v>
      </c>
      <c r="AN6" s="36">
        <f t="shared" si="5"/>
        <v>3.62</v>
      </c>
      <c r="AO6" s="36">
        <f t="shared" si="5"/>
        <v>3.91</v>
      </c>
      <c r="AP6" s="36">
        <f t="shared" si="5"/>
        <v>2.64</v>
      </c>
      <c r="AQ6" s="36">
        <f t="shared" si="5"/>
        <v>3.16</v>
      </c>
      <c r="AR6" s="36">
        <f t="shared" si="5"/>
        <v>3.59</v>
      </c>
      <c r="AS6" s="35" t="str">
        <f>IF(AS7="","",IF(AS7="-","【-】","【"&amp;SUBSTITUTE(TEXT(AS7,"#,##0.00"),"-","△")&amp;"】"))</f>
        <v>【1.08】</v>
      </c>
      <c r="AT6" s="36">
        <f>IF(AT7="",NA(),AT7)</f>
        <v>337.94</v>
      </c>
      <c r="AU6" s="36">
        <f t="shared" ref="AU6:BC6" si="6">IF(AU7="",NA(),AU7)</f>
        <v>334.43</v>
      </c>
      <c r="AV6" s="36">
        <f t="shared" si="6"/>
        <v>286.56</v>
      </c>
      <c r="AW6" s="36">
        <f t="shared" si="6"/>
        <v>209.12</v>
      </c>
      <c r="AX6" s="36">
        <f t="shared" si="6"/>
        <v>234.69</v>
      </c>
      <c r="AY6" s="36">
        <f t="shared" si="6"/>
        <v>371.31</v>
      </c>
      <c r="AZ6" s="36">
        <f t="shared" si="6"/>
        <v>377.63</v>
      </c>
      <c r="BA6" s="36">
        <f t="shared" si="6"/>
        <v>359.47</v>
      </c>
      <c r="BB6" s="36">
        <f t="shared" si="6"/>
        <v>369.69</v>
      </c>
      <c r="BC6" s="36">
        <f t="shared" si="6"/>
        <v>379.08</v>
      </c>
      <c r="BD6" s="35" t="str">
        <f>IF(BD7="","",IF(BD7="-","【-】","【"&amp;SUBSTITUTE(TEXT(BD7,"#,##0.00"),"-","△")&amp;"】"))</f>
        <v>【264.97】</v>
      </c>
      <c r="BE6" s="36">
        <f>IF(BE7="",NA(),BE7)</f>
        <v>391.25</v>
      </c>
      <c r="BF6" s="36">
        <f t="shared" ref="BF6:BN6" si="7">IF(BF7="",NA(),BF7)</f>
        <v>369.78</v>
      </c>
      <c r="BG6" s="36">
        <f t="shared" si="7"/>
        <v>347.28</v>
      </c>
      <c r="BH6" s="36">
        <f t="shared" si="7"/>
        <v>340.65</v>
      </c>
      <c r="BI6" s="36">
        <f t="shared" si="7"/>
        <v>314.63</v>
      </c>
      <c r="BJ6" s="36">
        <f t="shared" si="7"/>
        <v>373.09</v>
      </c>
      <c r="BK6" s="36">
        <f t="shared" si="7"/>
        <v>364.71</v>
      </c>
      <c r="BL6" s="36">
        <f t="shared" si="7"/>
        <v>401.79</v>
      </c>
      <c r="BM6" s="36">
        <f t="shared" si="7"/>
        <v>402.99</v>
      </c>
      <c r="BN6" s="36">
        <f t="shared" si="7"/>
        <v>398.98</v>
      </c>
      <c r="BO6" s="35" t="str">
        <f>IF(BO7="","",IF(BO7="-","【-】","【"&amp;SUBSTITUTE(TEXT(BO7,"#,##0.00"),"-","△")&amp;"】"))</f>
        <v>【266.61】</v>
      </c>
      <c r="BP6" s="36">
        <f>IF(BP7="",NA(),BP7)</f>
        <v>105.57</v>
      </c>
      <c r="BQ6" s="36">
        <f t="shared" ref="BQ6:BY6" si="8">IF(BQ7="",NA(),BQ7)</f>
        <v>105.89</v>
      </c>
      <c r="BR6" s="36">
        <f t="shared" si="8"/>
        <v>105.28</v>
      </c>
      <c r="BS6" s="36">
        <f t="shared" si="8"/>
        <v>103.96</v>
      </c>
      <c r="BT6" s="36">
        <f t="shared" si="8"/>
        <v>93.29</v>
      </c>
      <c r="BU6" s="36">
        <f t="shared" si="8"/>
        <v>99.99</v>
      </c>
      <c r="BV6" s="36">
        <f t="shared" si="8"/>
        <v>100.65</v>
      </c>
      <c r="BW6" s="36">
        <f t="shared" si="8"/>
        <v>100.12</v>
      </c>
      <c r="BX6" s="36">
        <f t="shared" si="8"/>
        <v>98.66</v>
      </c>
      <c r="BY6" s="36">
        <f t="shared" si="8"/>
        <v>98.64</v>
      </c>
      <c r="BZ6" s="35" t="str">
        <f>IF(BZ7="","",IF(BZ7="-","【-】","【"&amp;SUBSTITUTE(TEXT(BZ7,"#,##0.00"),"-","△")&amp;"】"))</f>
        <v>【103.24】</v>
      </c>
      <c r="CA6" s="36">
        <f>IF(CA7="",NA(),CA7)</f>
        <v>145.82</v>
      </c>
      <c r="CB6" s="36">
        <f t="shared" ref="CB6:CJ6" si="9">IF(CB7="",NA(),CB7)</f>
        <v>145.26</v>
      </c>
      <c r="CC6" s="36">
        <f t="shared" si="9"/>
        <v>146.02000000000001</v>
      </c>
      <c r="CD6" s="36">
        <f t="shared" si="9"/>
        <v>148.04</v>
      </c>
      <c r="CE6" s="36">
        <f t="shared" si="9"/>
        <v>165.81</v>
      </c>
      <c r="CF6" s="36">
        <f t="shared" si="9"/>
        <v>171.15</v>
      </c>
      <c r="CG6" s="36">
        <f t="shared" si="9"/>
        <v>170.19</v>
      </c>
      <c r="CH6" s="36">
        <f t="shared" si="9"/>
        <v>174.97</v>
      </c>
      <c r="CI6" s="36">
        <f t="shared" si="9"/>
        <v>178.59</v>
      </c>
      <c r="CJ6" s="36">
        <f t="shared" si="9"/>
        <v>178.92</v>
      </c>
      <c r="CK6" s="35" t="str">
        <f>IF(CK7="","",IF(CK7="-","【-】","【"&amp;SUBSTITUTE(TEXT(CK7,"#,##0.00"),"-","△")&amp;"】"))</f>
        <v>【168.38】</v>
      </c>
      <c r="CL6" s="36">
        <f>IF(CL7="",NA(),CL7)</f>
        <v>57.5</v>
      </c>
      <c r="CM6" s="36">
        <f t="shared" ref="CM6:CU6" si="10">IF(CM7="",NA(),CM7)</f>
        <v>58.17</v>
      </c>
      <c r="CN6" s="36">
        <f t="shared" si="10"/>
        <v>58.69</v>
      </c>
      <c r="CO6" s="36">
        <f t="shared" si="10"/>
        <v>57.71</v>
      </c>
      <c r="CP6" s="36">
        <f t="shared" si="10"/>
        <v>57.07</v>
      </c>
      <c r="CQ6" s="36">
        <f t="shared" si="10"/>
        <v>58.53</v>
      </c>
      <c r="CR6" s="36">
        <f t="shared" si="10"/>
        <v>59.01</v>
      </c>
      <c r="CS6" s="36">
        <f t="shared" si="10"/>
        <v>55.63</v>
      </c>
      <c r="CT6" s="36">
        <f t="shared" si="10"/>
        <v>55.03</v>
      </c>
      <c r="CU6" s="36">
        <f t="shared" si="10"/>
        <v>55.14</v>
      </c>
      <c r="CV6" s="35" t="str">
        <f>IF(CV7="","",IF(CV7="-","【-】","【"&amp;SUBSTITUTE(TEXT(CV7,"#,##0.00"),"-","△")&amp;"】"))</f>
        <v>【60.00】</v>
      </c>
      <c r="CW6" s="36">
        <f>IF(CW7="",NA(),CW7)</f>
        <v>90.86</v>
      </c>
      <c r="CX6" s="36">
        <f t="shared" ref="CX6:DF6" si="11">IF(CX7="",NA(),CX7)</f>
        <v>91.2</v>
      </c>
      <c r="CY6" s="36">
        <f t="shared" si="11"/>
        <v>91.15</v>
      </c>
      <c r="CZ6" s="36">
        <f t="shared" si="11"/>
        <v>91.51</v>
      </c>
      <c r="DA6" s="36">
        <f t="shared" si="11"/>
        <v>91.81</v>
      </c>
      <c r="DB6" s="36">
        <f t="shared" si="11"/>
        <v>85.26</v>
      </c>
      <c r="DC6" s="36">
        <f t="shared" si="11"/>
        <v>85.37</v>
      </c>
      <c r="DD6" s="36">
        <f t="shared" si="11"/>
        <v>82.04</v>
      </c>
      <c r="DE6" s="36">
        <f t="shared" si="11"/>
        <v>81.900000000000006</v>
      </c>
      <c r="DF6" s="36">
        <f t="shared" si="11"/>
        <v>81.39</v>
      </c>
      <c r="DG6" s="35" t="str">
        <f>IF(DG7="","",IF(DG7="-","【-】","【"&amp;SUBSTITUTE(TEXT(DG7,"#,##0.00"),"-","△")&amp;"】"))</f>
        <v>【89.80】</v>
      </c>
      <c r="DH6" s="36">
        <f>IF(DH7="",NA(),DH7)</f>
        <v>48.37</v>
      </c>
      <c r="DI6" s="36">
        <f t="shared" ref="DI6:DQ6" si="12">IF(DI7="",NA(),DI7)</f>
        <v>49.71</v>
      </c>
      <c r="DJ6" s="36">
        <f t="shared" si="12"/>
        <v>50.97</v>
      </c>
      <c r="DK6" s="36">
        <f t="shared" si="12"/>
        <v>51.46</v>
      </c>
      <c r="DL6" s="36">
        <f t="shared" si="12"/>
        <v>52.49</v>
      </c>
      <c r="DM6" s="36">
        <f t="shared" si="12"/>
        <v>45.75</v>
      </c>
      <c r="DN6" s="36">
        <f t="shared" si="12"/>
        <v>46.9</v>
      </c>
      <c r="DO6" s="36">
        <f t="shared" si="12"/>
        <v>48.05</v>
      </c>
      <c r="DP6" s="36">
        <f t="shared" si="12"/>
        <v>48.87</v>
      </c>
      <c r="DQ6" s="36">
        <f t="shared" si="12"/>
        <v>49.92</v>
      </c>
      <c r="DR6" s="35" t="str">
        <f>IF(DR7="","",IF(DR7="-","【-】","【"&amp;SUBSTITUTE(TEXT(DR7,"#,##0.00"),"-","△")&amp;"】"))</f>
        <v>【49.59】</v>
      </c>
      <c r="DS6" s="36">
        <f>IF(DS7="",NA(),DS7)</f>
        <v>0.16</v>
      </c>
      <c r="DT6" s="35">
        <f t="shared" ref="DT6:EB6" si="13">IF(DT7="",NA(),DT7)</f>
        <v>0</v>
      </c>
      <c r="DU6" s="35">
        <f t="shared" si="13"/>
        <v>0</v>
      </c>
      <c r="DV6" s="36">
        <f t="shared" si="13"/>
        <v>2.41</v>
      </c>
      <c r="DW6" s="36">
        <f t="shared" si="13"/>
        <v>3.73</v>
      </c>
      <c r="DX6" s="36">
        <f t="shared" si="13"/>
        <v>10.54</v>
      </c>
      <c r="DY6" s="36">
        <f t="shared" si="13"/>
        <v>12.03</v>
      </c>
      <c r="DZ6" s="36">
        <f t="shared" si="13"/>
        <v>13.39</v>
      </c>
      <c r="EA6" s="36">
        <f t="shared" si="13"/>
        <v>14.85</v>
      </c>
      <c r="EB6" s="36">
        <f t="shared" si="13"/>
        <v>16.88</v>
      </c>
      <c r="EC6" s="35" t="str">
        <f>IF(EC7="","",IF(EC7="-","【-】","【"&amp;SUBSTITUTE(TEXT(EC7,"#,##0.00"),"-","△")&amp;"】"))</f>
        <v>【19.44】</v>
      </c>
      <c r="ED6" s="36">
        <f>IF(ED7="",NA(),ED7)</f>
        <v>0.22</v>
      </c>
      <c r="EE6" s="35">
        <f t="shared" ref="EE6:EM6" si="14">IF(EE7="",NA(),EE7)</f>
        <v>0</v>
      </c>
      <c r="EF6" s="35">
        <f t="shared" si="14"/>
        <v>0</v>
      </c>
      <c r="EG6" s="36">
        <f t="shared" si="14"/>
        <v>0.22</v>
      </c>
      <c r="EH6" s="36">
        <f t="shared" si="14"/>
        <v>0.26</v>
      </c>
      <c r="EI6" s="36">
        <f t="shared" si="14"/>
        <v>0.56000000000000005</v>
      </c>
      <c r="EJ6" s="36">
        <f t="shared" si="14"/>
        <v>0.61</v>
      </c>
      <c r="EK6" s="36">
        <f t="shared" si="14"/>
        <v>0.54</v>
      </c>
      <c r="EL6" s="36">
        <f t="shared" si="14"/>
        <v>0.5</v>
      </c>
      <c r="EM6" s="36">
        <f t="shared" si="14"/>
        <v>0.52</v>
      </c>
      <c r="EN6" s="35" t="str">
        <f>IF(EN7="","",IF(EN7="-","【-】","【"&amp;SUBSTITUTE(TEXT(EN7,"#,##0.00"),"-","△")&amp;"】"))</f>
        <v>【0.68】</v>
      </c>
    </row>
    <row r="7" spans="1:144" s="37" customFormat="1" x14ac:dyDescent="0.15">
      <c r="A7" s="29"/>
      <c r="B7" s="38">
        <v>2019</v>
      </c>
      <c r="C7" s="38">
        <v>72141</v>
      </c>
      <c r="D7" s="38">
        <v>46</v>
      </c>
      <c r="E7" s="38">
        <v>1</v>
      </c>
      <c r="F7" s="38">
        <v>0</v>
      </c>
      <c r="G7" s="38">
        <v>1</v>
      </c>
      <c r="H7" s="38" t="s">
        <v>92</v>
      </c>
      <c r="I7" s="38" t="s">
        <v>93</v>
      </c>
      <c r="J7" s="38" t="s">
        <v>94</v>
      </c>
      <c r="K7" s="38" t="s">
        <v>95</v>
      </c>
      <c r="L7" s="38" t="s">
        <v>96</v>
      </c>
      <c r="M7" s="38" t="s">
        <v>97</v>
      </c>
      <c r="N7" s="39" t="s">
        <v>98</v>
      </c>
      <c r="O7" s="39">
        <v>77.319999999999993</v>
      </c>
      <c r="P7" s="39">
        <v>97.72</v>
      </c>
      <c r="Q7" s="39">
        <v>2640</v>
      </c>
      <c r="R7" s="39">
        <v>30371</v>
      </c>
      <c r="S7" s="39">
        <v>88.02</v>
      </c>
      <c r="T7" s="39">
        <v>345.05</v>
      </c>
      <c r="U7" s="39">
        <v>29603</v>
      </c>
      <c r="V7" s="39">
        <v>76.7</v>
      </c>
      <c r="W7" s="39">
        <v>385.96</v>
      </c>
      <c r="X7" s="39">
        <v>120.63</v>
      </c>
      <c r="Y7" s="39">
        <v>114.89</v>
      </c>
      <c r="Z7" s="39">
        <v>112.54</v>
      </c>
      <c r="AA7" s="39">
        <v>110.08</v>
      </c>
      <c r="AB7" s="39">
        <v>99.33</v>
      </c>
      <c r="AC7" s="39">
        <v>109.64</v>
      </c>
      <c r="AD7" s="39">
        <v>110.95</v>
      </c>
      <c r="AE7" s="39">
        <v>110.05</v>
      </c>
      <c r="AF7" s="39">
        <v>108.87</v>
      </c>
      <c r="AG7" s="39">
        <v>108.61</v>
      </c>
      <c r="AH7" s="39">
        <v>112.01</v>
      </c>
      <c r="AI7" s="39">
        <v>0</v>
      </c>
      <c r="AJ7" s="39">
        <v>0</v>
      </c>
      <c r="AK7" s="39">
        <v>0</v>
      </c>
      <c r="AL7" s="39">
        <v>0</v>
      </c>
      <c r="AM7" s="39">
        <v>0</v>
      </c>
      <c r="AN7" s="39">
        <v>3.62</v>
      </c>
      <c r="AO7" s="39">
        <v>3.91</v>
      </c>
      <c r="AP7" s="39">
        <v>2.64</v>
      </c>
      <c r="AQ7" s="39">
        <v>3.16</v>
      </c>
      <c r="AR7" s="39">
        <v>3.59</v>
      </c>
      <c r="AS7" s="39">
        <v>1.08</v>
      </c>
      <c r="AT7" s="39">
        <v>337.94</v>
      </c>
      <c r="AU7" s="39">
        <v>334.43</v>
      </c>
      <c r="AV7" s="39">
        <v>286.56</v>
      </c>
      <c r="AW7" s="39">
        <v>209.12</v>
      </c>
      <c r="AX7" s="39">
        <v>234.69</v>
      </c>
      <c r="AY7" s="39">
        <v>371.31</v>
      </c>
      <c r="AZ7" s="39">
        <v>377.63</v>
      </c>
      <c r="BA7" s="39">
        <v>359.47</v>
      </c>
      <c r="BB7" s="39">
        <v>369.69</v>
      </c>
      <c r="BC7" s="39">
        <v>379.08</v>
      </c>
      <c r="BD7" s="39">
        <v>264.97000000000003</v>
      </c>
      <c r="BE7" s="39">
        <v>391.25</v>
      </c>
      <c r="BF7" s="39">
        <v>369.78</v>
      </c>
      <c r="BG7" s="39">
        <v>347.28</v>
      </c>
      <c r="BH7" s="39">
        <v>340.65</v>
      </c>
      <c r="BI7" s="39">
        <v>314.63</v>
      </c>
      <c r="BJ7" s="39">
        <v>373.09</v>
      </c>
      <c r="BK7" s="39">
        <v>364.71</v>
      </c>
      <c r="BL7" s="39">
        <v>401.79</v>
      </c>
      <c r="BM7" s="39">
        <v>402.99</v>
      </c>
      <c r="BN7" s="39">
        <v>398.98</v>
      </c>
      <c r="BO7" s="39">
        <v>266.61</v>
      </c>
      <c r="BP7" s="39">
        <v>105.57</v>
      </c>
      <c r="BQ7" s="39">
        <v>105.89</v>
      </c>
      <c r="BR7" s="39">
        <v>105.28</v>
      </c>
      <c r="BS7" s="39">
        <v>103.96</v>
      </c>
      <c r="BT7" s="39">
        <v>93.29</v>
      </c>
      <c r="BU7" s="39">
        <v>99.99</v>
      </c>
      <c r="BV7" s="39">
        <v>100.65</v>
      </c>
      <c r="BW7" s="39">
        <v>100.12</v>
      </c>
      <c r="BX7" s="39">
        <v>98.66</v>
      </c>
      <c r="BY7" s="39">
        <v>98.64</v>
      </c>
      <c r="BZ7" s="39">
        <v>103.24</v>
      </c>
      <c r="CA7" s="39">
        <v>145.82</v>
      </c>
      <c r="CB7" s="39">
        <v>145.26</v>
      </c>
      <c r="CC7" s="39">
        <v>146.02000000000001</v>
      </c>
      <c r="CD7" s="39">
        <v>148.04</v>
      </c>
      <c r="CE7" s="39">
        <v>165.81</v>
      </c>
      <c r="CF7" s="39">
        <v>171.15</v>
      </c>
      <c r="CG7" s="39">
        <v>170.19</v>
      </c>
      <c r="CH7" s="39">
        <v>174.97</v>
      </c>
      <c r="CI7" s="39">
        <v>178.59</v>
      </c>
      <c r="CJ7" s="39">
        <v>178.92</v>
      </c>
      <c r="CK7" s="39">
        <v>168.38</v>
      </c>
      <c r="CL7" s="39">
        <v>57.5</v>
      </c>
      <c r="CM7" s="39">
        <v>58.17</v>
      </c>
      <c r="CN7" s="39">
        <v>58.69</v>
      </c>
      <c r="CO7" s="39">
        <v>57.71</v>
      </c>
      <c r="CP7" s="39">
        <v>57.07</v>
      </c>
      <c r="CQ7" s="39">
        <v>58.53</v>
      </c>
      <c r="CR7" s="39">
        <v>59.01</v>
      </c>
      <c r="CS7" s="39">
        <v>55.63</v>
      </c>
      <c r="CT7" s="39">
        <v>55.03</v>
      </c>
      <c r="CU7" s="39">
        <v>55.14</v>
      </c>
      <c r="CV7" s="39">
        <v>60</v>
      </c>
      <c r="CW7" s="39">
        <v>90.86</v>
      </c>
      <c r="CX7" s="39">
        <v>91.2</v>
      </c>
      <c r="CY7" s="39">
        <v>91.15</v>
      </c>
      <c r="CZ7" s="39">
        <v>91.51</v>
      </c>
      <c r="DA7" s="39">
        <v>91.81</v>
      </c>
      <c r="DB7" s="39">
        <v>85.26</v>
      </c>
      <c r="DC7" s="39">
        <v>85.37</v>
      </c>
      <c r="DD7" s="39">
        <v>82.04</v>
      </c>
      <c r="DE7" s="39">
        <v>81.900000000000006</v>
      </c>
      <c r="DF7" s="39">
        <v>81.39</v>
      </c>
      <c r="DG7" s="39">
        <v>89.8</v>
      </c>
      <c r="DH7" s="39">
        <v>48.37</v>
      </c>
      <c r="DI7" s="39">
        <v>49.71</v>
      </c>
      <c r="DJ7" s="39">
        <v>50.97</v>
      </c>
      <c r="DK7" s="39">
        <v>51.46</v>
      </c>
      <c r="DL7" s="39">
        <v>52.49</v>
      </c>
      <c r="DM7" s="39">
        <v>45.75</v>
      </c>
      <c r="DN7" s="39">
        <v>46.9</v>
      </c>
      <c r="DO7" s="39">
        <v>48.05</v>
      </c>
      <c r="DP7" s="39">
        <v>48.87</v>
      </c>
      <c r="DQ7" s="39">
        <v>49.92</v>
      </c>
      <c r="DR7" s="39">
        <v>49.59</v>
      </c>
      <c r="DS7" s="39">
        <v>0.16</v>
      </c>
      <c r="DT7" s="39">
        <v>0</v>
      </c>
      <c r="DU7" s="39">
        <v>0</v>
      </c>
      <c r="DV7" s="39">
        <v>2.41</v>
      </c>
      <c r="DW7" s="39">
        <v>3.73</v>
      </c>
      <c r="DX7" s="39">
        <v>10.54</v>
      </c>
      <c r="DY7" s="39">
        <v>12.03</v>
      </c>
      <c r="DZ7" s="39">
        <v>13.39</v>
      </c>
      <c r="EA7" s="39">
        <v>14.85</v>
      </c>
      <c r="EB7" s="39">
        <v>16.88</v>
      </c>
      <c r="EC7" s="39">
        <v>19.440000000000001</v>
      </c>
      <c r="ED7" s="39">
        <v>0.22</v>
      </c>
      <c r="EE7" s="39">
        <v>0</v>
      </c>
      <c r="EF7" s="39">
        <v>0</v>
      </c>
      <c r="EG7" s="39">
        <v>0.22</v>
      </c>
      <c r="EH7" s="39">
        <v>0.26</v>
      </c>
      <c r="EI7" s="39">
        <v>0.56000000000000005</v>
      </c>
      <c r="EJ7" s="39">
        <v>0.61</v>
      </c>
      <c r="EK7" s="39">
        <v>0.54</v>
      </c>
      <c r="EL7" s="39">
        <v>0.5</v>
      </c>
      <c r="EM7" s="39">
        <v>0.52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104</v>
      </c>
    </row>
    <row r="12" spans="1:144" x14ac:dyDescent="0.15">
      <c r="B12">
        <v>1</v>
      </c>
      <c r="C12">
        <v>1</v>
      </c>
      <c r="D12">
        <v>1</v>
      </c>
      <c r="E12">
        <v>1</v>
      </c>
      <c r="F12">
        <v>1</v>
      </c>
      <c r="G12" t="s">
        <v>105</v>
      </c>
    </row>
    <row r="13" spans="1:144" x14ac:dyDescent="0.15">
      <c r="B13" t="s">
        <v>106</v>
      </c>
      <c r="C13" t="s">
        <v>107</v>
      </c>
      <c r="D13" t="s">
        <v>106</v>
      </c>
      <c r="E13" t="s">
        <v>106</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2021-01-26T02:11:50Z</cp:lastPrinted>
  <dcterms:created xsi:type="dcterms:W3CDTF">2020-12-04T02:04:14Z</dcterms:created>
  <dcterms:modified xsi:type="dcterms:W3CDTF">2021-01-26T02:19:21Z</dcterms:modified>
  <cp:category/>
</cp:coreProperties>
</file>