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3.1公営企業に係る経営比較分析表（令和元年度決算）の分析等について（依頼）\【経営比較分析表】\"/>
    </mc:Choice>
  </mc:AlternateContent>
  <workbookProtection workbookAlgorithmName="SHA-512" workbookHashValue="tjUEu0jF43cHFVR3uZHBrbyjecTiCvA/rgNeOH6l88BPOMBUu6bOJgZ9IoC1K4nQYVNM7MYTT5Q5m9GW6nwPMQ==" workbookSaltValue="72njaeoom5E0be9nIVJB/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<sst xmlns="http://schemas.openxmlformats.org/spreadsheetml/2006/main" count="236" uniqueCount="120">
  <si>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</si>
  <si>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</si>
  <si>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</si>
  <si>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</si>
  <si>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</si>
  <si>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</si>
  <si>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</si>
  <si>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</si>
  <si>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</si>
  <si>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</si>
  <si>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</si>
  <si>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</si>
  <si>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</si>
  <si>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</si>
  <si>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</si>
  <si>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</si>
  <si>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</si>
  <si>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</si>
  <si>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</si>
  <si>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</si>
  <si>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</si>
  <si>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</si>
  <si>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</si>
  <si>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</si>
  <si>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</si>
  <si>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</si>
  <si>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</si>
  <si>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</si>
  <si>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</si>
  <si>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</si>
  <si>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</si>
  <si>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</si>
  <si>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</si>
  <si>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</si>
  <si>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</si>
  <si>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</si>
  <si>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</si>
  <si>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</si>
  <si>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</si>
  <si>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</si>
  <si>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</si>
  <si>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</si>
  <si>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</si>
  <si>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</si>
  <si>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</si>
  <si>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</si>
  <si>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</si>
  <si>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</si>
  <si>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</si>
  <si>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</si>
  <si>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</si>
  <si>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</si>
  <si>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</si>
  <si>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</si>
  <si>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</si>
  <si>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</si>
  <si>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</si>
  <si>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</si>
  <si>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</si>
  <si>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</si>
  <si>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</si>
  <si>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</si>
  <si>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</si>
  <si>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</si>
  <si>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</si>
  <si>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</si>
  <si>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</si>
  <si>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</si>
  <si>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</si>
  <si>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</si>
  <si>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</si>
  <si>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</si>
  <si>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</si>
  <si>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</si>
  <si>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</si>
  <si>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</si>
  <si>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</si>
  <si>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</si>
  <si>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</si>
  <si>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</si>
  <si>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</si>
  <si>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</si>
  <si>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</si>
  <si>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</si>
  <si>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</si>
  <si>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</si>
  <si>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</si>
  <si>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</si>
  <si>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</si>
  <si>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</si>
  <si>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</si>
  <si>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</si>
  <si>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</si>
  <si>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</si>
  <si>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</si>
  <si>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</si>
  <si>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</si>
  <si>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</si>
  <si>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</si>
  <si>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</si>
  <si>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</si>
  <si>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</si>
  <si>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</si>
  <si>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</si>
  <si>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</si>
  <si>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</si>
  <si>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</si>
  <si>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</si>
  <si>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</si>
  <si>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</si>
  <si>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</si>
  <si>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</si>
  <si>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</si>
  <si>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</si>
  <si>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</si>
  <si>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</si>
  <si>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</si>
  <si>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農業集落排水事業は、将来の普及人口の増加は期待できず、人口減少や節水機器の普及等の影響により，今後の使用料収入の大幅な増加は見込めない状況である。
 今後は，これまで投資してきた資産の更新・改築需要が増大することから，より厳しいコスト意識が必要である。
　このことから、令和2年度に策定する最適整備構想及び機能診断結果に基づき、処理施設の統合及び公共下水道への接続など維持管理費削減に有効な対策の検討し機能保全対策をまとめ、計画的な修繕により支出を削減し効率的な事業運営を行っていく必要がある。</t>
    <rPh sb="136" eb="138">
      <t>レイワ</t>
    </rPh>
    <rPh sb="139" eb="141">
      <t>ネンド</t>
    </rPh>
    <rPh sb="142" eb="144">
      <t>サクテイ</t>
    </rPh>
    <rPh sb="237" eb="238">
      <t>オコナ</t>
    </rPh>
    <rPh sb="242" eb="244">
      <t>ヒツヨウ</t>
    </rPh>
    <phoneticPr fontId="4"/>
  </si>
  <si>
    <t>③供用開始が早く震災の影響が大きかった鹿
島北部地区管路施設等更生工事が完了したこと
による管渠改善率が減少した。
※①、②は、地方公営企業法非適用団体のため該当数値はなし</t>
    <rPh sb="1" eb="3">
      <t>キョウヨウ</t>
    </rPh>
    <rPh sb="3" eb="5">
      <t>カイシ</t>
    </rPh>
    <rPh sb="6" eb="7">
      <t>ハヤ</t>
    </rPh>
    <rPh sb="8" eb="10">
      <t>シンサイ</t>
    </rPh>
    <rPh sb="11" eb="13">
      <t>エイキョウ</t>
    </rPh>
    <rPh sb="14" eb="15">
      <t>オオ</t>
    </rPh>
    <rPh sb="22" eb="24">
      <t>ホクブ</t>
    </rPh>
    <rPh sb="24" eb="26">
      <t>チク</t>
    </rPh>
    <rPh sb="26" eb="28">
      <t>カンロ</t>
    </rPh>
    <rPh sb="28" eb="30">
      <t>シセツ</t>
    </rPh>
    <rPh sb="30" eb="31">
      <t>トウ</t>
    </rPh>
    <rPh sb="31" eb="33">
      <t>コウセイ</t>
    </rPh>
    <rPh sb="33" eb="35">
      <t>コウジ</t>
    </rPh>
    <rPh sb="36" eb="38">
      <t>カンリョウ</t>
    </rPh>
    <rPh sb="46" eb="48">
      <t>カンキョ</t>
    </rPh>
    <rPh sb="48" eb="50">
      <t>カイゼン</t>
    </rPh>
    <rPh sb="50" eb="51">
      <t>リツ</t>
    </rPh>
    <rPh sb="52" eb="54">
      <t>ゲンショウ</t>
    </rPh>
    <rPh sb="66" eb="73">
      <t>チホウコウエイキギョウホウ</t>
    </rPh>
    <rPh sb="73" eb="74">
      <t>ヒ</t>
    </rPh>
    <rPh sb="74" eb="76">
      <t>テキヨウ</t>
    </rPh>
    <rPh sb="76" eb="78">
      <t>ダンタイ</t>
    </rPh>
    <rPh sb="81" eb="83">
      <t>ガイトウ</t>
    </rPh>
    <rPh sb="83" eb="85">
      <t>スウチ</t>
    </rPh>
    <phoneticPr fontId="4"/>
  </si>
  <si>
    <t xml:space="preserve"> 令和２年度からの地方公営企業の移行に伴う打切り決算により「収益的収支比率」、「企業債残高対事業規模比率」、「経営回収率」及び「汚水処理原価」の数値に影響があります。
①収益的収支比率は、微増傾向であったが、未収金及び未払金で処理していることから数値が大きく改善されて見える。しかし、数値は100%を超えておらず、依然として使用料で回収すべき経費が賄えておらず使用料以外の収入に依存している状況にあります。
④企業債残高対事業規模比率は、年々減少していたが、打切り決算の影響により未収金処理していることから数値が高くなっている。
⑤経費回収率は、打切り決算により未収金及び未払金で処理していることから数値が低くなっている。
⑥汚水処理原価は、打切り決算の影響で未払金として処理していることから数値が低くなっている。
⑦施設利用率について、類似団体平均値より高い数値となっている。
⑧水洗化率について、類似団体平均値を上回っており微増傾向を維持している。引続き接続促進に努める。
※②、③は、地方公営企業法非適用団体のため該当数値はなし</t>
    <rPh sb="1" eb="3">
      <t>レイワ</t>
    </rPh>
    <rPh sb="4" eb="6">
      <t>ネンド</t>
    </rPh>
    <rPh sb="9" eb="11">
      <t>チホウ</t>
    </rPh>
    <rPh sb="11" eb="13">
      <t>コウエイ</t>
    </rPh>
    <rPh sb="13" eb="15">
      <t>キギョウ</t>
    </rPh>
    <rPh sb="16" eb="18">
      <t>イコウ</t>
    </rPh>
    <rPh sb="19" eb="20">
      <t>トモナ</t>
    </rPh>
    <rPh sb="21" eb="23">
      <t>ウチキ</t>
    </rPh>
    <rPh sb="24" eb="26">
      <t>ケッサン</t>
    </rPh>
    <rPh sb="40" eb="42">
      <t>キギョウ</t>
    </rPh>
    <rPh sb="42" eb="43">
      <t>サイ</t>
    </rPh>
    <rPh sb="43" eb="45">
      <t>ザンダカ</t>
    </rPh>
    <rPh sb="45" eb="46">
      <t>タイ</t>
    </rPh>
    <rPh sb="46" eb="48">
      <t>ジギョウ</t>
    </rPh>
    <rPh sb="48" eb="50">
      <t>キボ</t>
    </rPh>
    <rPh sb="50" eb="52">
      <t>ヒリツ</t>
    </rPh>
    <rPh sb="61" eb="62">
      <t>オヨ</t>
    </rPh>
    <rPh sb="64" eb="66">
      <t>オスイ</t>
    </rPh>
    <rPh sb="66" eb="68">
      <t>ショリ</t>
    </rPh>
    <rPh sb="68" eb="70">
      <t>ゲンカ</t>
    </rPh>
    <rPh sb="72" eb="74">
      <t>スウチ</t>
    </rPh>
    <rPh sb="75" eb="77">
      <t>エイキョウ</t>
    </rPh>
    <rPh sb="85" eb="88">
      <t>シュウエキテキ</t>
    </rPh>
    <rPh sb="88" eb="90">
      <t>シュウシ</t>
    </rPh>
    <rPh sb="90" eb="92">
      <t>ヒリツ</t>
    </rPh>
    <rPh sb="94" eb="96">
      <t>ビゾウ</t>
    </rPh>
    <rPh sb="96" eb="98">
      <t>ケイコウ</t>
    </rPh>
    <rPh sb="104" eb="107">
      <t>ミシュウキン</t>
    </rPh>
    <rPh sb="107" eb="108">
      <t>オヨ</t>
    </rPh>
    <rPh sb="109" eb="112">
      <t>ミハライキン</t>
    </rPh>
    <rPh sb="113" eb="115">
      <t>ショリ</t>
    </rPh>
    <rPh sb="123" eb="125">
      <t>スウチ</t>
    </rPh>
    <rPh sb="126" eb="127">
      <t>オオ</t>
    </rPh>
    <rPh sb="129" eb="131">
      <t>カイゼン</t>
    </rPh>
    <rPh sb="134" eb="135">
      <t>ミ</t>
    </rPh>
    <rPh sb="142" eb="144">
      <t>スウチ</t>
    </rPh>
    <rPh sb="150" eb="151">
      <t>コ</t>
    </rPh>
    <rPh sb="157" eb="159">
      <t>イゼン</t>
    </rPh>
    <rPh sb="205" eb="207">
      <t>キギョウ</t>
    </rPh>
    <rPh sb="207" eb="208">
      <t>サイ</t>
    </rPh>
    <rPh sb="208" eb="210">
      <t>ザンダカ</t>
    </rPh>
    <rPh sb="210" eb="211">
      <t>タイ</t>
    </rPh>
    <rPh sb="211" eb="213">
      <t>ジギョウ</t>
    </rPh>
    <rPh sb="213" eb="215">
      <t>キボ</t>
    </rPh>
    <rPh sb="215" eb="217">
      <t>ヒリツ</t>
    </rPh>
    <rPh sb="219" eb="221">
      <t>ネンネン</t>
    </rPh>
    <rPh sb="221" eb="223">
      <t>ゲンショウ</t>
    </rPh>
    <rPh sb="229" eb="231">
      <t>ウチキ</t>
    </rPh>
    <rPh sb="232" eb="234">
      <t>ケッサン</t>
    </rPh>
    <rPh sb="235" eb="237">
      <t>エイキョウ</t>
    </rPh>
    <rPh sb="240" eb="243">
      <t>ミシュウキン</t>
    </rPh>
    <rPh sb="243" eb="245">
      <t>ショリ</t>
    </rPh>
    <rPh sb="253" eb="255">
      <t>スウチ</t>
    </rPh>
    <rPh sb="256" eb="257">
      <t>タカ</t>
    </rPh>
    <rPh sb="266" eb="268">
      <t>ケイヒ</t>
    </rPh>
    <rPh sb="268" eb="270">
      <t>カイシュウ</t>
    </rPh>
    <rPh sb="270" eb="271">
      <t>リツ</t>
    </rPh>
    <rPh sb="273" eb="275">
      <t>ウチキ</t>
    </rPh>
    <rPh sb="276" eb="278">
      <t>ケッサン</t>
    </rPh>
    <rPh sb="281" eb="284">
      <t>ミシュウキン</t>
    </rPh>
    <rPh sb="284" eb="285">
      <t>オヨ</t>
    </rPh>
    <rPh sb="286" eb="289">
      <t>ミハライキン</t>
    </rPh>
    <rPh sb="290" eb="292">
      <t>ショリ</t>
    </rPh>
    <rPh sb="300" eb="302">
      <t>スウチ</t>
    </rPh>
    <rPh sb="303" eb="304">
      <t>ヒク</t>
    </rPh>
    <rPh sb="313" eb="315">
      <t>オスイ</t>
    </rPh>
    <rPh sb="315" eb="317">
      <t>ショリ</t>
    </rPh>
    <rPh sb="317" eb="319">
      <t>ゲンカ</t>
    </rPh>
    <rPh sb="321" eb="323">
      <t>ウチキ</t>
    </rPh>
    <rPh sb="324" eb="326">
      <t>ケッサン</t>
    </rPh>
    <rPh sb="327" eb="329">
      <t>エイキョウ</t>
    </rPh>
    <rPh sb="330" eb="333">
      <t>ミハライキン</t>
    </rPh>
    <rPh sb="336" eb="338">
      <t>ショリ</t>
    </rPh>
    <rPh sb="346" eb="348">
      <t>スウチ</t>
    </rPh>
    <rPh sb="349" eb="350">
      <t>ヒク</t>
    </rPh>
    <rPh sb="359" eb="361">
      <t>シセツ</t>
    </rPh>
    <rPh sb="361" eb="363">
      <t>リヨウ</t>
    </rPh>
    <rPh sb="363" eb="364">
      <t>リツ</t>
    </rPh>
    <rPh sb="369" eb="371">
      <t>ルイジ</t>
    </rPh>
    <rPh sb="371" eb="373">
      <t>ダンタイ</t>
    </rPh>
    <rPh sb="373" eb="376">
      <t>ヘイキンチ</t>
    </rPh>
    <rPh sb="378" eb="379">
      <t>タカ</t>
    </rPh>
    <rPh sb="380" eb="382">
      <t>スウチ</t>
    </rPh>
    <rPh sb="391" eb="394">
      <t>スイセンカ</t>
    </rPh>
    <rPh sb="394" eb="395">
      <t>リツ</t>
    </rPh>
    <rPh sb="400" eb="402">
      <t>ルイジ</t>
    </rPh>
    <rPh sb="402" eb="404">
      <t>ダンタイ</t>
    </rPh>
    <rPh sb="404" eb="407">
      <t>ヘイキンチ</t>
    </rPh>
    <rPh sb="408" eb="410">
      <t>ウワマワ</t>
    </rPh>
    <rPh sb="414" eb="416">
      <t>ビゾウ</t>
    </rPh>
    <rPh sb="416" eb="418">
      <t>ケイコウ</t>
    </rPh>
    <rPh sb="419" eb="421">
      <t>イジ</t>
    </rPh>
    <rPh sb="426" eb="428">
      <t>ヒキツヅ</t>
    </rPh>
    <rPh sb="429" eb="431">
      <t>セツゾク</t>
    </rPh>
    <rPh sb="431" eb="433">
      <t>ソクシン</t>
    </rPh>
    <rPh sb="434" eb="43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</si>
</sst>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1.42</c:v>
                </c:pt>
                <c:pt idx="3" formatCode="#,##0.00;&quot;△&quot;#,##0.00;&quot;-&quot;">
                  <c:v>2</c:v>
                </c:pt>
                <c:pt idx="4">
                  <c:v>0</c:v>
                </c:pt>
              </c:numCache>
            </c:numRef>
          </c:val>
          <c:extLst>
            <c:ext xmlns:c16="http://schemas.microsoft.com/office/drawing/2014/chart" uri="{C3380CC4-5D6E-409C-BE32-E72D297353CC}">
              <c16:uniqueId val="{00000000-2E1C-4E06-890B-30CA0C833FA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0.04</c:v>
                </c:pt>
                <c:pt idx="4">
                  <c:v>0.02</c:v>
                </c:pt>
              </c:numCache>
            </c:numRef>
          </c:val>
          <c:smooth val="0"/>
          <c:extLst>
            <c:ext xmlns:c16="http://schemas.microsoft.com/office/drawing/2014/chart" uri="{C3380CC4-5D6E-409C-BE32-E72D297353CC}">
              <c16:uniqueId val="{00000001-2E1C-4E06-890B-30CA0C833FA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61.02</c:v>
                </c:pt>
                <c:pt idx="1">
                  <c:v>55.26</c:v>
                </c:pt>
                <c:pt idx="2">
                  <c:v>54.28</c:v>
                </c:pt>
                <c:pt idx="3">
                  <c:v>54.28</c:v>
                </c:pt>
                <c:pt idx="4">
                  <c:v>55.01</c:v>
                </c:pt>
              </c:numCache>
            </c:numRef>
          </c:val>
          <c:extLst>
            <c:ext xmlns:c16="http://schemas.microsoft.com/office/drawing/2014/chart" uri="{C3380CC4-5D6E-409C-BE32-E72D297353CC}">
              <c16:uniqueId val="{00000000-D3A0-42F3-9F41-D74917FF8BF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56.72</c:v>
                </c:pt>
                <c:pt idx="4">
                  <c:v>54.06</c:v>
                </c:pt>
              </c:numCache>
            </c:numRef>
          </c:val>
          <c:smooth val="0"/>
          <c:extLst>
            <c:ext xmlns:c16="http://schemas.microsoft.com/office/drawing/2014/chart" uri="{C3380CC4-5D6E-409C-BE32-E72D297353CC}">
              <c16:uniqueId val="{00000001-D3A0-42F3-9F41-D74917FF8BF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91.16</c:v>
                </c:pt>
                <c:pt idx="1">
                  <c:v>91.58</c:v>
                </c:pt>
                <c:pt idx="2">
                  <c:v>91.84</c:v>
                </c:pt>
                <c:pt idx="3">
                  <c:v>91.89</c:v>
                </c:pt>
                <c:pt idx="4">
                  <c:v>91.95</c:v>
                </c:pt>
              </c:numCache>
            </c:numRef>
          </c:val>
          <c:extLst>
            <c:ext xmlns:c16="http://schemas.microsoft.com/office/drawing/2014/chart" uri="{C3380CC4-5D6E-409C-BE32-E72D297353CC}">
              <c16:uniqueId val="{00000000-C09E-495E-B7BA-50FCF24C6F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90.04</c:v>
                </c:pt>
                <c:pt idx="4">
                  <c:v>90.11</c:v>
                </c:pt>
              </c:numCache>
            </c:numRef>
          </c:val>
          <c:smooth val="0"/>
          <c:extLst>
            <c:ext xmlns:c16="http://schemas.microsoft.com/office/drawing/2014/chart" uri="{C3380CC4-5D6E-409C-BE32-E72D297353CC}">
              <c16:uniqueId val="{00000001-C09E-495E-B7BA-50FCF24C6F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76.319999999999993</c:v>
                </c:pt>
                <c:pt idx="1">
                  <c:v>75.349999999999994</c:v>
                </c:pt>
                <c:pt idx="2">
                  <c:v>79.13</c:v>
                </c:pt>
                <c:pt idx="3">
                  <c:v>81.03</c:v>
                </c:pt>
                <c:pt idx="4">
                  <c:v>98.19</c:v>
                </c:pt>
              </c:numCache>
            </c:numRef>
          </c:val>
          <c:extLst>
            <c:ext xmlns:c16="http://schemas.microsoft.com/office/drawing/2014/chart" uri="{C3380CC4-5D6E-409C-BE32-E72D297353CC}">
              <c16:uniqueId val="{00000000-6E9F-4CE5-A2DE-C2831A74AB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9F-4CE5-A2DE-C2831A74AB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7F-4BF9-956D-78F6075166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7F-4BF9-956D-78F6075166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A5-4BA1-80C1-49584AEBB2D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A5-4BA1-80C1-49584AEBB2D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87-4B56-83A4-60CC20BDD81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87-4B56-83A4-60CC20BDD81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B3-4EA7-94D6-EE344E77E9B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B3-4EA7-94D6-EE344E77E9B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2846.38</c:v>
                </c:pt>
                <c:pt idx="1">
                  <c:v>1342.59</c:v>
                </c:pt>
                <c:pt idx="2">
                  <c:v>1296.76</c:v>
                </c:pt>
                <c:pt idx="3">
                  <c:v>1150.75</c:v>
                </c:pt>
                <c:pt idx="4">
                  <c:v>1558.26</c:v>
                </c:pt>
              </c:numCache>
            </c:numRef>
          </c:val>
          <c:extLst>
            <c:ext xmlns:c16="http://schemas.microsoft.com/office/drawing/2014/chart" uri="{C3380CC4-5D6E-409C-BE32-E72D297353CC}">
              <c16:uniqueId val="{00000000-7DE4-402E-9DB9-7FA7E1B021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654.91999999999996</c:v>
                </c:pt>
                <c:pt idx="4">
                  <c:v>654.71</c:v>
                </c:pt>
              </c:numCache>
            </c:numRef>
          </c:val>
          <c:smooth val="0"/>
          <c:extLst>
            <c:ext xmlns:c16="http://schemas.microsoft.com/office/drawing/2014/chart" uri="{C3380CC4-5D6E-409C-BE32-E72D297353CC}">
              <c16:uniqueId val="{00000001-7DE4-402E-9DB9-7FA7E1B021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46.36</c:v>
                </c:pt>
                <c:pt idx="1">
                  <c:v>33.01</c:v>
                </c:pt>
                <c:pt idx="2">
                  <c:v>58.36</c:v>
                </c:pt>
                <c:pt idx="3">
                  <c:v>63.79</c:v>
                </c:pt>
                <c:pt idx="4">
                  <c:v>59.79</c:v>
                </c:pt>
              </c:numCache>
            </c:numRef>
          </c:val>
          <c:extLst>
            <c:ext xmlns:c16="http://schemas.microsoft.com/office/drawing/2014/chart" uri="{C3380CC4-5D6E-409C-BE32-E72D297353CC}">
              <c16:uniqueId val="{00000000-3C16-4FA4-8B71-264789E7DC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65.39</c:v>
                </c:pt>
                <c:pt idx="4">
                  <c:v>65.37</c:v>
                </c:pt>
              </c:numCache>
            </c:numRef>
          </c:val>
          <c:smooth val="0"/>
          <c:extLst>
            <c:ext xmlns:c16="http://schemas.microsoft.com/office/drawing/2014/chart" uri="{C3380CC4-5D6E-409C-BE32-E72D297353CC}">
              <c16:uniqueId val="{00000001-3C16-4FA4-8B71-264789E7DC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333.01</c:v>
                </c:pt>
                <c:pt idx="1">
                  <c:v>470.41</c:v>
                </c:pt>
                <c:pt idx="2">
                  <c:v>265.57</c:v>
                </c:pt>
                <c:pt idx="3">
                  <c:v>244.52</c:v>
                </c:pt>
                <c:pt idx="4">
                  <c:v>219.67</c:v>
                </c:pt>
              </c:numCache>
            </c:numRef>
          </c:val>
          <c:extLst>
            <c:ext xmlns:c16="http://schemas.microsoft.com/office/drawing/2014/chart" uri="{C3380CC4-5D6E-409C-BE32-E72D297353CC}">
              <c16:uniqueId val="{00000000-B0E7-454B-B488-30DD6E27366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230.88</c:v>
                </c:pt>
                <c:pt idx="4">
                  <c:v>228.99</c:v>
                </c:pt>
              </c:numCache>
            </c:numRef>
          </c:val>
          <c:smooth val="0"/>
          <c:extLst>
            <c:ext xmlns:c16="http://schemas.microsoft.com/office/drawing/2014/chart" uri="{C3380CC4-5D6E-409C-BE32-E72D297353CC}">
              <c16:uniqueId val="{00000001-B0E7-454B-B488-30DD6E27366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1" zoomScale="70" zoomScaleNormal="70" workbookViewId="0">
      <selection activeCell="CB43" sqref="CB4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南相馬市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59830</v>
      </c>
      <c r="AM8" s="51"/>
      <c r="AN8" s="51"/>
      <c r="AO8" s="51"/>
      <c r="AP8" s="51"/>
      <c r="AQ8" s="51"/>
      <c r="AR8" s="51"/>
      <c r="AS8" s="51"/>
      <c r="AT8" s="46">
        <f>データ!T6</f>
        <v>398.58</v>
      </c>
      <c r="AU8" s="46"/>
      <c r="AV8" s="46"/>
      <c r="AW8" s="46"/>
      <c r="AX8" s="46"/>
      <c r="AY8" s="46"/>
      <c r="AZ8" s="46"/>
      <c r="BA8" s="46"/>
      <c r="BB8" s="46">
        <f>データ!U6</f>
        <v>150.11000000000001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6.33</v>
      </c>
      <c r="Q10" s="46"/>
      <c r="R10" s="46"/>
      <c r="S10" s="46"/>
      <c r="T10" s="46"/>
      <c r="U10" s="46"/>
      <c r="V10" s="46"/>
      <c r="W10" s="46">
        <f>データ!Q6</f>
        <v>85.14</v>
      </c>
      <c r="X10" s="46"/>
      <c r="Y10" s="46"/>
      <c r="Z10" s="46"/>
      <c r="AA10" s="46"/>
      <c r="AB10" s="46"/>
      <c r="AC10" s="46"/>
      <c r="AD10" s="51">
        <f>データ!R6</f>
        <v>3107</v>
      </c>
      <c r="AE10" s="51"/>
      <c r="AF10" s="51"/>
      <c r="AG10" s="51"/>
      <c r="AH10" s="51"/>
      <c r="AI10" s="51"/>
      <c r="AJ10" s="51"/>
      <c r="AK10" s="2"/>
      <c r="AL10" s="51">
        <f>データ!V6</f>
        <v>3763</v>
      </c>
      <c r="AM10" s="51"/>
      <c r="AN10" s="51"/>
      <c r="AO10" s="51"/>
      <c r="AP10" s="51"/>
      <c r="AQ10" s="51"/>
      <c r="AR10" s="51"/>
      <c r="AS10" s="51"/>
      <c r="AT10" s="46">
        <f>データ!W6</f>
        <v>5.89</v>
      </c>
      <c r="AU10" s="46"/>
      <c r="AV10" s="46"/>
      <c r="AW10" s="46"/>
      <c r="AX10" s="46"/>
      <c r="AY10" s="46"/>
      <c r="AZ10" s="46"/>
      <c r="BA10" s="46"/>
      <c r="BB10" s="46">
        <f>データ!X6</f>
        <v>638.88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LADWQSQIzxK9VZaNTBJBfKvYkv/BmKTDfx1qw89OEE0Cu2VBzRKZEKeZf3lLuddRvifkAIA4uKxVAm2i6IcWHw==" saltValue="9mxhkZrl0upiTEa3CKNlT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72125</v>
      </c>
      <c r="D6" s="33">
        <f t="shared" si="3"/>
        <v>47</v>
      </c>
      <c r="E6" s="33">
        <f t="shared" si="3"/>
        <v>17</v>
      </c>
      <c r="F6" s="33">
        <f t="shared" si="3"/>
        <v>5</v>
      </c>
      <c r="G6" s="33">
        <f t="shared" si="3"/>
        <v>0</v>
      </c>
      <c r="H6" s="33" t="str">
        <f t="shared" si="3"/>
        <v>福島県　南相馬市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6.33</v>
      </c>
      <c r="Q6" s="34">
        <f t="shared" si="3"/>
        <v>85.14</v>
      </c>
      <c r="R6" s="34">
        <f t="shared" si="3"/>
        <v>3107</v>
      </c>
      <c r="S6" s="34">
        <f t="shared" si="3"/>
        <v>59830</v>
      </c>
      <c r="T6" s="34">
        <f t="shared" si="3"/>
        <v>398.58</v>
      </c>
      <c r="U6" s="34">
        <f t="shared" si="3"/>
        <v>150.11000000000001</v>
      </c>
      <c r="V6" s="34">
        <f t="shared" si="3"/>
        <v>3763</v>
      </c>
      <c r="W6" s="34">
        <f t="shared" si="3"/>
        <v>5.89</v>
      </c>
      <c r="X6" s="34">
        <f t="shared" si="3"/>
        <v>638.88</v>
      </c>
      <c r="Y6" s="35">
        <f>IF(Y7="",NA(),Y7)</f>
        <v>76.319999999999993</v>
      </c>
      <c r="Z6" s="35">
        <f t="shared" ref="Z6:AH6" si="4">IF(Z7="",NA(),Z7)</f>
        <v>75.349999999999994</v>
      </c>
      <c r="AA6" s="35">
        <f t="shared" si="4"/>
        <v>79.13</v>
      </c>
      <c r="AB6" s="35">
        <f t="shared" si="4"/>
        <v>81.03</v>
      </c>
      <c r="AC6" s="35">
        <f t="shared" si="4"/>
        <v>98.19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2846.38</v>
      </c>
      <c r="BG6" s="35">
        <f t="shared" ref="BG6:BO6" si="7">IF(BG7="",NA(),BG7)</f>
        <v>1342.59</v>
      </c>
      <c r="BH6" s="35">
        <f t="shared" si="7"/>
        <v>1296.76</v>
      </c>
      <c r="BI6" s="35">
        <f t="shared" si="7"/>
        <v>1150.75</v>
      </c>
      <c r="BJ6" s="35">
        <f t="shared" si="7"/>
        <v>1558.26</v>
      </c>
      <c r="BK6" s="35">
        <f t="shared" si="7"/>
        <v>1081.8</v>
      </c>
      <c r="BL6" s="35">
        <f t="shared" si="7"/>
        <v>974.93</v>
      </c>
      <c r="BM6" s="35">
        <f t="shared" si="7"/>
        <v>855.8</v>
      </c>
      <c r="BN6" s="35">
        <f t="shared" si="7"/>
        <v>654.91999999999996</v>
      </c>
      <c r="BO6" s="35">
        <f t="shared" si="7"/>
        <v>654.71</v>
      </c>
      <c r="BP6" s="34" t="str">
        <f>IF(BP7="","",IF(BP7="-","【-】","【"&amp;SUBSTITUTE(TEXT(BP7,"#,##0.00"),"-","△")&amp;"】"))</f>
        <v>【765.47】</v>
      </c>
      <c r="BQ6" s="35">
        <f>IF(BQ7="",NA(),BQ7)</f>
        <v>46.36</v>
      </c>
      <c r="BR6" s="35">
        <f t="shared" ref="BR6:BZ6" si="8">IF(BR7="",NA(),BR7)</f>
        <v>33.01</v>
      </c>
      <c r="BS6" s="35">
        <f t="shared" si="8"/>
        <v>58.36</v>
      </c>
      <c r="BT6" s="35">
        <f t="shared" si="8"/>
        <v>63.79</v>
      </c>
      <c r="BU6" s="35">
        <f t="shared" si="8"/>
        <v>59.79</v>
      </c>
      <c r="BV6" s="35">
        <f t="shared" si="8"/>
        <v>52.19</v>
      </c>
      <c r="BW6" s="35">
        <f t="shared" si="8"/>
        <v>55.32</v>
      </c>
      <c r="BX6" s="35">
        <f t="shared" si="8"/>
        <v>59.8</v>
      </c>
      <c r="BY6" s="35">
        <f t="shared" si="8"/>
        <v>65.39</v>
      </c>
      <c r="BZ6" s="35">
        <f t="shared" si="8"/>
        <v>65.37</v>
      </c>
      <c r="CA6" s="34" t="str">
        <f>IF(CA7="","",IF(CA7="-","【-】","【"&amp;SUBSTITUTE(TEXT(CA7,"#,##0.00"),"-","△")&amp;"】"))</f>
        <v>【59.59】</v>
      </c>
      <c r="CB6" s="35">
        <f>IF(CB7="",NA(),CB7)</f>
        <v>333.01</v>
      </c>
      <c r="CC6" s="35">
        <f t="shared" ref="CC6:CK6" si="9">IF(CC7="",NA(),CC7)</f>
        <v>470.41</v>
      </c>
      <c r="CD6" s="35">
        <f t="shared" si="9"/>
        <v>265.57</v>
      </c>
      <c r="CE6" s="35">
        <f t="shared" si="9"/>
        <v>244.52</v>
      </c>
      <c r="CF6" s="35">
        <f t="shared" si="9"/>
        <v>219.67</v>
      </c>
      <c r="CG6" s="35">
        <f t="shared" si="9"/>
        <v>296.14</v>
      </c>
      <c r="CH6" s="35">
        <f t="shared" si="9"/>
        <v>283.17</v>
      </c>
      <c r="CI6" s="35">
        <f t="shared" si="9"/>
        <v>263.76</v>
      </c>
      <c r="CJ6" s="35">
        <f t="shared" si="9"/>
        <v>230.88</v>
      </c>
      <c r="CK6" s="35">
        <f t="shared" si="9"/>
        <v>228.99</v>
      </c>
      <c r="CL6" s="34" t="str">
        <f>IF(CL7="","",IF(CL7="-","【-】","【"&amp;SUBSTITUTE(TEXT(CL7,"#,##0.00"),"-","△")&amp;"】"))</f>
        <v>【257.86】</v>
      </c>
      <c r="CM6" s="35">
        <f>IF(CM7="",NA(),CM7)</f>
        <v>61.02</v>
      </c>
      <c r="CN6" s="35">
        <f t="shared" ref="CN6:CV6" si="10">IF(CN7="",NA(),CN7)</f>
        <v>55.26</v>
      </c>
      <c r="CO6" s="35">
        <f t="shared" si="10"/>
        <v>54.28</v>
      </c>
      <c r="CP6" s="35">
        <f t="shared" si="10"/>
        <v>54.28</v>
      </c>
      <c r="CQ6" s="35">
        <f t="shared" si="10"/>
        <v>55.01</v>
      </c>
      <c r="CR6" s="35">
        <f t="shared" si="10"/>
        <v>52.31</v>
      </c>
      <c r="CS6" s="35">
        <f t="shared" si="10"/>
        <v>60.65</v>
      </c>
      <c r="CT6" s="35">
        <f t="shared" si="10"/>
        <v>51.75</v>
      </c>
      <c r="CU6" s="35">
        <f t="shared" si="10"/>
        <v>56.72</v>
      </c>
      <c r="CV6" s="35">
        <f t="shared" si="10"/>
        <v>54.06</v>
      </c>
      <c r="CW6" s="34" t="str">
        <f>IF(CW7="","",IF(CW7="-","【-】","【"&amp;SUBSTITUTE(TEXT(CW7,"#,##0.00"),"-","△")&amp;"】"))</f>
        <v>【51.30】</v>
      </c>
      <c r="CX6" s="35">
        <f>IF(CX7="",NA(),CX7)</f>
        <v>91.16</v>
      </c>
      <c r="CY6" s="35">
        <f t="shared" ref="CY6:DG6" si="11">IF(CY7="",NA(),CY7)</f>
        <v>91.58</v>
      </c>
      <c r="CZ6" s="35">
        <f t="shared" si="11"/>
        <v>91.84</v>
      </c>
      <c r="DA6" s="35">
        <f t="shared" si="11"/>
        <v>91.89</v>
      </c>
      <c r="DB6" s="35">
        <f t="shared" si="11"/>
        <v>91.95</v>
      </c>
      <c r="DC6" s="35">
        <f t="shared" si="11"/>
        <v>84.32</v>
      </c>
      <c r="DD6" s="35">
        <f t="shared" si="11"/>
        <v>84.58</v>
      </c>
      <c r="DE6" s="35">
        <f t="shared" si="11"/>
        <v>84.84</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1.42</v>
      </c>
      <c r="EH6" s="35">
        <f t="shared" si="14"/>
        <v>2</v>
      </c>
      <c r="EI6" s="34">
        <f t="shared" si="14"/>
        <v>0</v>
      </c>
      <c r="EJ6" s="35">
        <f t="shared" si="14"/>
        <v>0.01</v>
      </c>
      <c r="EK6" s="35">
        <f t="shared" si="14"/>
        <v>2.0499999999999998</v>
      </c>
      <c r="EL6" s="35">
        <f t="shared" si="14"/>
        <v>0.01</v>
      </c>
      <c r="EM6" s="35">
        <f t="shared" si="14"/>
        <v>0.04</v>
      </c>
      <c r="EN6" s="35">
        <f t="shared" si="14"/>
        <v>0.02</v>
      </c>
      <c r="EO6" s="34" t="str">
        <f>IF(EO7="","",IF(EO7="-","【-】","【"&amp;SUBSTITUTE(TEXT(EO7,"#,##0.00"),"-","△")&amp;"】"))</f>
        <v>【0.02】</v>
      </c>
    </row>
    <row r="7" spans="1:145" s="36" customFormat="1" x14ac:dyDescent="0.2">
      <c r="A7" s="28"/>
      <c r="B7" s="37">
        <v>2019</v>
      </c>
      <c r="C7" s="37">
        <v>72125</v>
      </c>
      <c r="D7" s="37">
        <v>47</v>
      </c>
      <c r="E7" s="37">
        <v>17</v>
      </c>
      <c r="F7" s="37">
        <v>5</v>
      </c>
      <c r="G7" s="37">
        <v>0</v>
      </c>
      <c r="H7" s="37" t="s">
        <v>98</v>
      </c>
      <c r="I7" s="37" t="s">
        <v>99</v>
      </c>
      <c r="J7" s="37" t="s">
        <v>100</v>
      </c>
      <c r="K7" s="37" t="s">
        <v>101</v>
      </c>
      <c r="L7" s="37" t="s">
        <v>102</v>
      </c>
      <c r="M7" s="37" t="s">
        <v>103</v>
      </c>
      <c r="N7" s="38" t="s">
        <v>104</v>
      </c>
      <c r="O7" s="38" t="s">
        <v>105</v>
      </c>
      <c r="P7" s="38">
        <v>6.33</v>
      </c>
      <c r="Q7" s="38">
        <v>85.14</v>
      </c>
      <c r="R7" s="38">
        <v>3107</v>
      </c>
      <c r="S7" s="38">
        <v>59830</v>
      </c>
      <c r="T7" s="38">
        <v>398.58</v>
      </c>
      <c r="U7" s="38">
        <v>150.11000000000001</v>
      </c>
      <c r="V7" s="38">
        <v>3763</v>
      </c>
      <c r="W7" s="38">
        <v>5.89</v>
      </c>
      <c r="X7" s="38">
        <v>638.88</v>
      </c>
      <c r="Y7" s="38">
        <v>76.319999999999993</v>
      </c>
      <c r="Z7" s="38">
        <v>75.349999999999994</v>
      </c>
      <c r="AA7" s="38">
        <v>79.13</v>
      </c>
      <c r="AB7" s="38">
        <v>81.03</v>
      </c>
      <c r="AC7" s="38">
        <v>98.19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2846.38</v>
      </c>
      <c r="BG7" s="38">
        <v>1342.59</v>
      </c>
      <c r="BH7" s="38">
        <v>1296.76</v>
      </c>
      <c r="BI7" s="38">
        <v>1150.75</v>
      </c>
      <c r="BJ7" s="38">
        <v>1558.26</v>
      </c>
      <c r="BK7" s="38">
        <v>1081.8</v>
      </c>
      <c r="BL7" s="38">
        <v>974.93</v>
      </c>
      <c r="BM7" s="38">
        <v>855.8</v>
      </c>
      <c r="BN7" s="38">
        <v>654.91999999999996</v>
      </c>
      <c r="BO7" s="38">
        <v>654.71</v>
      </c>
      <c r="BP7" s="38">
        <v>765.47</v>
      </c>
      <c r="BQ7" s="38">
        <v>46.36</v>
      </c>
      <c r="BR7" s="38">
        <v>33.01</v>
      </c>
      <c r="BS7" s="38">
        <v>58.36</v>
      </c>
      <c r="BT7" s="38">
        <v>63.79</v>
      </c>
      <c r="BU7" s="38">
        <v>59.79</v>
      </c>
      <c r="BV7" s="38">
        <v>52.19</v>
      </c>
      <c r="BW7" s="38">
        <v>55.32</v>
      </c>
      <c r="BX7" s="38">
        <v>59.8</v>
      </c>
      <c r="BY7" s="38">
        <v>65.39</v>
      </c>
      <c r="BZ7" s="38">
        <v>65.37</v>
      </c>
      <c r="CA7" s="38">
        <v>59.59</v>
      </c>
      <c r="CB7" s="38">
        <v>333.01</v>
      </c>
      <c r="CC7" s="38">
        <v>470.41</v>
      </c>
      <c r="CD7" s="38">
        <v>265.57</v>
      </c>
      <c r="CE7" s="38">
        <v>244.52</v>
      </c>
      <c r="CF7" s="38">
        <v>219.67</v>
      </c>
      <c r="CG7" s="38">
        <v>296.14</v>
      </c>
      <c r="CH7" s="38">
        <v>283.17</v>
      </c>
      <c r="CI7" s="38">
        <v>263.76</v>
      </c>
      <c r="CJ7" s="38">
        <v>230.88</v>
      </c>
      <c r="CK7" s="38">
        <v>228.99</v>
      </c>
      <c r="CL7" s="38">
        <v>257.86</v>
      </c>
      <c r="CM7" s="38">
        <v>61.02</v>
      </c>
      <c r="CN7" s="38">
        <v>55.26</v>
      </c>
      <c r="CO7" s="38">
        <v>54.28</v>
      </c>
      <c r="CP7" s="38">
        <v>54.28</v>
      </c>
      <c r="CQ7" s="38">
        <v>55.01</v>
      </c>
      <c r="CR7" s="38">
        <v>52.31</v>
      </c>
      <c r="CS7" s="38">
        <v>60.65</v>
      </c>
      <c r="CT7" s="38">
        <v>51.75</v>
      </c>
      <c r="CU7" s="38">
        <v>56.72</v>
      </c>
      <c r="CV7" s="38">
        <v>54.06</v>
      </c>
      <c r="CW7" s="38">
        <v>51.3</v>
      </c>
      <c r="CX7" s="38">
        <v>91.16</v>
      </c>
      <c r="CY7" s="38">
        <v>91.58</v>
      </c>
      <c r="CZ7" s="38">
        <v>91.84</v>
      </c>
      <c r="DA7" s="38">
        <v>91.89</v>
      </c>
      <c r="DB7" s="38">
        <v>91.95</v>
      </c>
      <c r="DC7" s="38">
        <v>84.32</v>
      </c>
      <c r="DD7" s="38">
        <v>84.58</v>
      </c>
      <c r="DE7" s="38">
        <v>84.84</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1.42</v>
      </c>
      <c r="EH7" s="38">
        <v>2</v>
      </c>
      <c r="EI7" s="38">
        <v>0</v>
      </c>
      <c r="EJ7" s="38">
        <v>0.01</v>
      </c>
      <c r="EK7" s="38">
        <v>2.0499999999999998</v>
      </c>
      <c r="EL7" s="38">
        <v>0.01</v>
      </c>
      <c r="EM7" s="38">
        <v>0.04</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木下雄彦</cp:lastModifiedBy>
  <dcterms:created xsi:type="dcterms:W3CDTF">2020-12-04T03:00:45Z</dcterms:created>
  <dcterms:modified xsi:type="dcterms:W3CDTF">2021-01-19T09:41:17Z</dcterms:modified>
  <cp:category/>
</cp:coreProperties>
</file>