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経営課\01企業会計係\★常用文書\●決算統計\H31決算統計\05経営比較分析表（令和元年度決算）の分析等について\R1年度データ（作成中）\"/>
    </mc:Choice>
  </mc:AlternateContent>
  <workbookProtection workbookAlgorithmName="SHA-512" workbookHashValue="DEjqUBe025PGxhgSTY8OTNs804t/SikQj3anRcJF7FLc9yLluaUAZxIiAjTKtdIEaJIqaifGUdJ5+Ov1D0bE7A==" workbookSaltValue="fWvBz56IjQEWoIkyNydnHQ==" workbookSpinCount="100000" lockStructure="1"/>
  <bookViews>
    <workbookView xWindow="0" yWindow="0" windowWidth="20490" windowHeight="9075"/>
  </bookViews>
  <sheets>
    <sheet name="法非適用_下水道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Q6" i="5"/>
  <c r="W10" i="4" s="1"/>
  <c r="P6" i="5"/>
  <c r="P10" i="4" s="1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AT10" i="4"/>
  <c r="AL10" i="4"/>
  <c r="AD10" i="4"/>
  <c r="I10" i="4"/>
  <c r="B10" i="4"/>
  <c r="AL8" i="4"/>
  <c r="P8" i="4"/>
  <c r="I8" i="4"/>
</calcChain>
</file>

<file path=xl/sharedStrings.xml><?xml version="1.0" encoding="utf-8"?>
<sst xmlns="http://schemas.openxmlformats.org/spreadsheetml/2006/main" count="236" uniqueCount="121">
  <si>
    <t>経営比較分析表（令和元年度決算）</t>
    <rPh sb="8" eb="10">
      <t>レイワ</t>
    </rPh>
    <rPh sb="10" eb="12">
      <t>ガンネン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</si>
  <si>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</si>
  <si>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</si>
  <si>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</si>
  <si>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</si>
  <si>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</si>
  <si>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</si>
  <si>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</si>
  <si>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</si>
  <si>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</si>
  <si>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</si>
  <si>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</si>
  <si>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</si>
  <si>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</si>
  <si>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</si>
  <si>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</si>
  <si>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</si>
  <si>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</si>
  <si>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</si>
  <si>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</si>
  <si>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</si>
  <si>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</si>
  <si>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</si>
  <si>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</si>
  <si>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</si>
  <si>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</si>
  <si>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</si>
  <si>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</si>
  <si>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</si>
  <si>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</si>
  <si>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</si>
  <si>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</si>
  <si>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</si>
  <si>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</si>
  <si>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</si>
  <si>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</si>
  <si>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</si>
  <si>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</si>
  <si>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</si>
  <si>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</si>
  <si>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</si>
  <si>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</si>
  <si>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</si>
  <si>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</si>
  <si>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</si>
  <si>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</si>
  <si>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</si>
  <si>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</si>
  <si>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</si>
  <si>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</si>
  <si>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</si>
  <si>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</si>
  <si>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</si>
  <si>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</si>
  <si>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</si>
  <si>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</si>
  <si>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</si>
  <si>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</si>
  <si>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</si>
  <si>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</si>
  <si>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</si>
  <si>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</si>
  <si>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</si>
  <si>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</si>
  <si>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</si>
  <si>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</si>
  <si>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</si>
  <si>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</si>
  <si>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</si>
  <si>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</si>
  <si>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</si>
  <si>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</si>
  <si>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</si>
  <si>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</si>
  <si>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</si>
  <si>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</si>
  <si>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</si>
  <si>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</si>
  <si>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</si>
  <si>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</si>
  <si>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</si>
  <si>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</si>
  <si>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</si>
  <si>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</si>
  <si>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</si>
  <si>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</si>
  <si>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</si>
  <si>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</si>
  <si>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</si>
  <si>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</si>
  <si>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</si>
  <si>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</si>
  <si>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</si>
  <si>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</si>
  <si>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</si>
  <si>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</si>
  <si>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</si>
  <si>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</si>
  <si>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</si>
  <si>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須賀川市</t>
  </si>
  <si>
    <t>法非適用</t>
  </si>
  <si>
    <t>下水道事業</t>
  </si>
  <si>
    <t>特定環境保全公共下水道</t>
  </si>
  <si>
    <t>D2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</si>
  <si>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</si>
  <si>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</si>
  <si>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</si>
  <si>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</si>
  <si>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</si>
  <si>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</si>
  <si>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</si>
  <si>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</si>
  <si>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</si>
  <si>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</si>
  <si>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</si>
  <si>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</si>
  <si>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</si>
  <si>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</si>
  <si>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処理施設の処理能力に見合った汚水流入量がないため、施設利用率を上げることが必要である。</t>
    <rPh sb="1" eb="3">
      <t>ショリ</t>
    </rPh>
    <rPh sb="3" eb="5">
      <t>シセツ</t>
    </rPh>
    <rPh sb="6" eb="8">
      <t>ショリ</t>
    </rPh>
    <rPh sb="8" eb="10">
      <t>ノウリョク</t>
    </rPh>
    <rPh sb="11" eb="13">
      <t>ミア</t>
    </rPh>
    <rPh sb="15" eb="17">
      <t>オスイ</t>
    </rPh>
    <rPh sb="17" eb="19">
      <t>リュウニュウ</t>
    </rPh>
    <rPh sb="19" eb="20">
      <t>リョウ</t>
    </rPh>
    <rPh sb="26" eb="28">
      <t>シセツ</t>
    </rPh>
    <rPh sb="28" eb="31">
      <t>リヨウリツ</t>
    </rPh>
    <rPh sb="32" eb="33">
      <t>ア</t>
    </rPh>
    <rPh sb="38" eb="40">
      <t>ヒツヨウ</t>
    </rPh>
    <phoneticPr fontId="4"/>
  </si>
  <si>
    <t>①収益的収支比率
　地方公営企業法適用に伴い、令和元年度は打ち切り決算を行ったため、支出の一部が未払金に経理され、総費用が減少したことで一時的に100％を超えている。総収益の多くは、他会計からの繰入金である。
④企業債残高対事業規模比率
　整備事業は完了しており、現在は修繕に係る企業債償還のみで、今後は減少が見込まれる。
⑤経費回収率
　類似団体と比較すると非常に低い数値となっている。2か所ある処理施設のうち1か所の処理施設への接続数が極端に少なく、維持管理費も賄えていない状況である。
⑥汚水処理原価
　接続数、有収水量ともに少ないため、類似団体と比較すると高い数値となっている。
⑦施設利用率
　処理区域内人口が少ないため、処理水量も少なく、低い数値となっている。
⑧水洗化率
　処理区域内では全戸接続している。</t>
    <rPh sb="1" eb="4">
      <t>シュウエキテキ</t>
    </rPh>
    <rPh sb="4" eb="6">
      <t>シュウシ</t>
    </rPh>
    <rPh sb="6" eb="8">
      <t>ヒリツ</t>
    </rPh>
    <rPh sb="83" eb="86">
      <t>ソウシュウエキ</t>
    </rPh>
    <rPh sb="87" eb="88">
      <t>オオ</t>
    </rPh>
    <rPh sb="91" eb="92">
      <t>タ</t>
    </rPh>
    <rPh sb="92" eb="94">
      <t>カイケイ</t>
    </rPh>
    <rPh sb="97" eb="99">
      <t>クリイレ</t>
    </rPh>
    <rPh sb="99" eb="100">
      <t>キン</t>
    </rPh>
    <rPh sb="106" eb="108">
      <t>キギョウ</t>
    </rPh>
    <rPh sb="108" eb="109">
      <t>サイ</t>
    </rPh>
    <rPh sb="109" eb="111">
      <t>ザンダカ</t>
    </rPh>
    <rPh sb="111" eb="112">
      <t>タイ</t>
    </rPh>
    <rPh sb="112" eb="114">
      <t>ジギョウ</t>
    </rPh>
    <rPh sb="114" eb="116">
      <t>キボ</t>
    </rPh>
    <rPh sb="116" eb="118">
      <t>ヒリツ</t>
    </rPh>
    <rPh sb="120" eb="122">
      <t>セイビ</t>
    </rPh>
    <rPh sb="122" eb="124">
      <t>ジギョウ</t>
    </rPh>
    <rPh sb="125" eb="127">
      <t>カンリョウ</t>
    </rPh>
    <rPh sb="132" eb="134">
      <t>ゲンザイ</t>
    </rPh>
    <rPh sb="135" eb="137">
      <t>シュウゼン</t>
    </rPh>
    <rPh sb="138" eb="139">
      <t>カカ</t>
    </rPh>
    <rPh sb="140" eb="142">
      <t>キギョウ</t>
    </rPh>
    <rPh sb="142" eb="143">
      <t>サイ</t>
    </rPh>
    <rPh sb="143" eb="145">
      <t>ショウカン</t>
    </rPh>
    <rPh sb="149" eb="151">
      <t>コンゴ</t>
    </rPh>
    <rPh sb="152" eb="154">
      <t>ゲンショウ</t>
    </rPh>
    <rPh sb="155" eb="157">
      <t>ミコ</t>
    </rPh>
    <rPh sb="163" eb="165">
      <t>ケイヒ</t>
    </rPh>
    <rPh sb="165" eb="167">
      <t>カイシュウ</t>
    </rPh>
    <rPh sb="167" eb="168">
      <t>リツ</t>
    </rPh>
    <rPh sb="170" eb="172">
      <t>ルイジ</t>
    </rPh>
    <rPh sb="172" eb="174">
      <t>ダンタイ</t>
    </rPh>
    <rPh sb="175" eb="177">
      <t>ヒカク</t>
    </rPh>
    <rPh sb="180" eb="182">
      <t>ヒジョウ</t>
    </rPh>
    <rPh sb="183" eb="184">
      <t>ヒク</t>
    </rPh>
    <rPh sb="185" eb="187">
      <t>スウチ</t>
    </rPh>
    <rPh sb="196" eb="197">
      <t>ショ</t>
    </rPh>
    <rPh sb="199" eb="201">
      <t>ショリ</t>
    </rPh>
    <rPh sb="201" eb="203">
      <t>シセツ</t>
    </rPh>
    <rPh sb="208" eb="209">
      <t>ショ</t>
    </rPh>
    <rPh sb="210" eb="212">
      <t>ショリ</t>
    </rPh>
    <rPh sb="212" eb="214">
      <t>シセツ</t>
    </rPh>
    <rPh sb="216" eb="218">
      <t>セツゾク</t>
    </rPh>
    <rPh sb="218" eb="219">
      <t>スウ</t>
    </rPh>
    <rPh sb="220" eb="222">
      <t>キョクタン</t>
    </rPh>
    <rPh sb="223" eb="224">
      <t>スク</t>
    </rPh>
    <rPh sb="227" eb="229">
      <t>イジ</t>
    </rPh>
    <rPh sb="229" eb="232">
      <t>カンリヒ</t>
    </rPh>
    <rPh sb="233" eb="234">
      <t>マカナ</t>
    </rPh>
    <rPh sb="239" eb="241">
      <t>ジョウキョウ</t>
    </rPh>
    <rPh sb="247" eb="249">
      <t>オスイ</t>
    </rPh>
    <rPh sb="249" eb="251">
      <t>ショリ</t>
    </rPh>
    <rPh sb="251" eb="253">
      <t>ゲンカ</t>
    </rPh>
    <rPh sb="255" eb="257">
      <t>セツゾク</t>
    </rPh>
    <rPh sb="257" eb="258">
      <t>スウ</t>
    </rPh>
    <rPh sb="259" eb="261">
      <t>ユウシュウ</t>
    </rPh>
    <rPh sb="261" eb="263">
      <t>スイリョウ</t>
    </rPh>
    <rPh sb="266" eb="267">
      <t>スク</t>
    </rPh>
    <rPh sb="295" eb="297">
      <t>シセツ</t>
    </rPh>
    <rPh sb="297" eb="300">
      <t>リヨウリツ</t>
    </rPh>
    <rPh sb="302" eb="304">
      <t>ショリ</t>
    </rPh>
    <rPh sb="304" eb="307">
      <t>クイキナイ</t>
    </rPh>
    <rPh sb="307" eb="309">
      <t>ジンコウ</t>
    </rPh>
    <rPh sb="310" eb="311">
      <t>スク</t>
    </rPh>
    <rPh sb="316" eb="318">
      <t>ショリ</t>
    </rPh>
    <rPh sb="318" eb="320">
      <t>スイリョウ</t>
    </rPh>
    <rPh sb="321" eb="322">
      <t>スク</t>
    </rPh>
    <rPh sb="325" eb="326">
      <t>ヒク</t>
    </rPh>
    <rPh sb="327" eb="329">
      <t>スウチ</t>
    </rPh>
    <rPh sb="338" eb="341">
      <t>スイセンカ</t>
    </rPh>
    <rPh sb="341" eb="342">
      <t>リツ</t>
    </rPh>
    <rPh sb="344" eb="346">
      <t>ショリ</t>
    </rPh>
    <rPh sb="346" eb="349">
      <t>クイキナイ</t>
    </rPh>
    <rPh sb="351" eb="353">
      <t>ゼンコ</t>
    </rPh>
    <rPh sb="353" eb="355">
      <t>セツゾク</t>
    </rPh>
    <phoneticPr fontId="4"/>
  </si>
  <si>
    <t>　管渠については、平成7年に事業着手し、平成9年に供用開始し、最も古い管渠で供用開始から22年程度と比較的新しく、更新時期に至っていない。
　処理場についても同様に平成9年に供用開始され、22年程度使用している。
　今後、経年劣化による修繕費等の増加が見込まれることから、長期的な改善計画が必要である。</t>
    <rPh sb="57" eb="59">
      <t>コウシン</t>
    </rPh>
    <rPh sb="59" eb="61">
      <t>ジキ</t>
    </rPh>
    <rPh sb="62" eb="63">
      <t>イタ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</si>
</sst>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5FB-4DF7-B5E4-88D4BACF3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906360"/>
        <c:axId val="126907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7.0000000000000007E-2</c:v>
                </c:pt>
                <c:pt idx="1">
                  <c:v>0.09</c:v>
                </c:pt>
                <c:pt idx="2">
                  <c:v>0.09</c:v>
                </c:pt>
                <c:pt idx="3">
                  <c:v>0.13</c:v>
                </c:pt>
                <c:pt idx="4">
                  <c:v>0.36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5FB-4DF7-B5E4-88D4BACF3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906360"/>
        <c:axId val="126907536"/>
      </c:lineChart>
      <c:dateAx>
        <c:axId val="1269063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26907536"/>
        <c:crosses val="autoZero"/>
        <c:auto val="1"/>
        <c:lblOffset val="100"/>
        <c:baseTimeUnit val="years"/>
      </c:dateAx>
      <c:valAx>
        <c:axId val="126907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6906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9.2799999999999994</c:v>
                </c:pt>
                <c:pt idx="1">
                  <c:v>10.18</c:v>
                </c:pt>
                <c:pt idx="2">
                  <c:v>10.27</c:v>
                </c:pt>
                <c:pt idx="3">
                  <c:v>10.27</c:v>
                </c:pt>
                <c:pt idx="4">
                  <c:v>10.99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408-4D9C-AB96-D02A52C84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544456"/>
        <c:axId val="3515448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41.35</c:v>
                </c:pt>
                <c:pt idx="1">
                  <c:v>42.9</c:v>
                </c:pt>
                <c:pt idx="2">
                  <c:v>43.36</c:v>
                </c:pt>
                <c:pt idx="3">
                  <c:v>42.56</c:v>
                </c:pt>
                <c:pt idx="4">
                  <c:v>42.47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408-4D9C-AB96-D02A52C84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544456"/>
        <c:axId val="351544848"/>
      </c:lineChart>
      <c:dateAx>
        <c:axId val="351544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51544848"/>
        <c:crosses val="autoZero"/>
        <c:auto val="1"/>
        <c:lblOffset val="100"/>
        <c:baseTimeUnit val="years"/>
      </c:dateAx>
      <c:valAx>
        <c:axId val="3515448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1544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643-416A-A7F5-85F8055D4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546416"/>
        <c:axId val="3515468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82.9</c:v>
                </c:pt>
                <c:pt idx="1">
                  <c:v>83.5</c:v>
                </c:pt>
                <c:pt idx="2">
                  <c:v>83.06</c:v>
                </c:pt>
                <c:pt idx="3">
                  <c:v>83.32</c:v>
                </c:pt>
                <c:pt idx="4">
                  <c:v>83.75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643-416A-A7F5-85F8055D4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546416"/>
        <c:axId val="351546808"/>
      </c:lineChart>
      <c:dateAx>
        <c:axId val="3515464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51546808"/>
        <c:crosses val="autoZero"/>
        <c:auto val="1"/>
        <c:lblOffset val="100"/>
        <c:baseTimeUnit val="years"/>
      </c:dateAx>
      <c:valAx>
        <c:axId val="3515468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15464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60.73</c:v>
                </c:pt>
                <c:pt idx="2">
                  <c:v>62.95</c:v>
                </c:pt>
                <c:pt idx="3">
                  <c:v>100</c:v>
                </c:pt>
                <c:pt idx="4">
                  <c:v>117.11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C5-4FE0-9AB2-6640C6C3F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908320"/>
        <c:axId val="1269091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C5-4FE0-9AB2-6640C6C3F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908320"/>
        <c:axId val="126909104"/>
      </c:lineChart>
      <c:dateAx>
        <c:axId val="126908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26909104"/>
        <c:crosses val="autoZero"/>
        <c:auto val="1"/>
        <c:lblOffset val="100"/>
        <c:baseTimeUnit val="years"/>
      </c:dateAx>
      <c:valAx>
        <c:axId val="1269091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6908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95-40B1-9E7C-C8819CEE6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257648"/>
        <c:axId val="3512564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795-40B1-9E7C-C8819CEE6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257648"/>
        <c:axId val="351256472"/>
      </c:lineChart>
      <c:dateAx>
        <c:axId val="35125764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51256472"/>
        <c:crosses val="autoZero"/>
        <c:auto val="1"/>
        <c:lblOffset val="100"/>
        <c:baseTimeUnit val="years"/>
      </c:dateAx>
      <c:valAx>
        <c:axId val="3512564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12576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45-4201-97F8-3EFA29B22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259216"/>
        <c:axId val="3512580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345-4201-97F8-3EFA29B22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259216"/>
        <c:axId val="351258040"/>
      </c:lineChart>
      <c:dateAx>
        <c:axId val="3512592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51258040"/>
        <c:crosses val="autoZero"/>
        <c:auto val="1"/>
        <c:lblOffset val="100"/>
        <c:baseTimeUnit val="years"/>
      </c:dateAx>
      <c:valAx>
        <c:axId val="3512580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12592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BF6-4C49-A8DA-78AE95B75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261568"/>
        <c:axId val="3512635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BF6-4C49-A8DA-78AE95B75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261568"/>
        <c:axId val="351263528"/>
      </c:lineChart>
      <c:dateAx>
        <c:axId val="35126156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51263528"/>
        <c:crosses val="autoZero"/>
        <c:auto val="1"/>
        <c:lblOffset val="100"/>
        <c:baseTimeUnit val="years"/>
      </c:dateAx>
      <c:valAx>
        <c:axId val="3512635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12615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F8F-4035-A655-C6E3AADB1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256864"/>
        <c:axId val="3512572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8F-4035-A655-C6E3AADB1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256864"/>
        <c:axId val="351257256"/>
      </c:lineChart>
      <c:dateAx>
        <c:axId val="3512568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51257256"/>
        <c:crosses val="autoZero"/>
        <c:auto val="1"/>
        <c:lblOffset val="100"/>
        <c:baseTimeUnit val="years"/>
      </c:dateAx>
      <c:valAx>
        <c:axId val="3512572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12568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2537.5300000000002</c:v>
                </c:pt>
                <c:pt idx="1">
                  <c:v>1327.95</c:v>
                </c:pt>
                <c:pt idx="2" formatCode="#,##0.00;&quot;△&quot;#,##0.00">
                  <c:v>0</c:v>
                </c:pt>
                <c:pt idx="3">
                  <c:v>1057.78</c:v>
                </c:pt>
                <c:pt idx="4">
                  <c:v>928.89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B8-44D6-B5B1-984364290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549552"/>
        <c:axId val="3515487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1434.89</c:v>
                </c:pt>
                <c:pt idx="1">
                  <c:v>1298.9100000000001</c:v>
                </c:pt>
                <c:pt idx="2">
                  <c:v>1243.71</c:v>
                </c:pt>
                <c:pt idx="3">
                  <c:v>1194.1500000000001</c:v>
                </c:pt>
                <c:pt idx="4">
                  <c:v>1206.79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BB8-44D6-B5B1-984364290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549552"/>
        <c:axId val="351548768"/>
      </c:lineChart>
      <c:dateAx>
        <c:axId val="35154955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51548768"/>
        <c:crosses val="autoZero"/>
        <c:auto val="1"/>
        <c:lblOffset val="100"/>
        <c:baseTimeUnit val="years"/>
      </c:dateAx>
      <c:valAx>
        <c:axId val="3515487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15495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31.4</c:v>
                </c:pt>
                <c:pt idx="1">
                  <c:v>19.98</c:v>
                </c:pt>
                <c:pt idx="2">
                  <c:v>22.85</c:v>
                </c:pt>
                <c:pt idx="3">
                  <c:v>17.86</c:v>
                </c:pt>
                <c:pt idx="4">
                  <c:v>27.71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9FC-4751-921F-222B1AB4A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550728"/>
        <c:axId val="3515491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66.22</c:v>
                </c:pt>
                <c:pt idx="1">
                  <c:v>69.87</c:v>
                </c:pt>
                <c:pt idx="2">
                  <c:v>74.3</c:v>
                </c:pt>
                <c:pt idx="3">
                  <c:v>72.260000000000005</c:v>
                </c:pt>
                <c:pt idx="4">
                  <c:v>71.84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9FC-4751-921F-222B1AB4A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550728"/>
        <c:axId val="351549160"/>
      </c:lineChart>
      <c:dateAx>
        <c:axId val="35155072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51549160"/>
        <c:crosses val="autoZero"/>
        <c:auto val="1"/>
        <c:lblOffset val="100"/>
        <c:baseTimeUnit val="years"/>
      </c:dateAx>
      <c:valAx>
        <c:axId val="3515491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1550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661.64</c:v>
                </c:pt>
                <c:pt idx="1">
                  <c:v>962.49</c:v>
                </c:pt>
                <c:pt idx="2">
                  <c:v>891.29</c:v>
                </c:pt>
                <c:pt idx="3">
                  <c:v>947.87</c:v>
                </c:pt>
                <c:pt idx="4">
                  <c:v>596.51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418-4774-AF81-9B354C943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543672"/>
        <c:axId val="351547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246.72</c:v>
                </c:pt>
                <c:pt idx="1">
                  <c:v>234.96</c:v>
                </c:pt>
                <c:pt idx="2">
                  <c:v>221.81</c:v>
                </c:pt>
                <c:pt idx="3">
                  <c:v>230.02</c:v>
                </c:pt>
                <c:pt idx="4">
                  <c:v>228.47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418-4774-AF81-9B354C943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543672"/>
        <c:axId val="351547984"/>
      </c:lineChart>
      <c:dateAx>
        <c:axId val="351543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51547984"/>
        <c:crosses val="autoZero"/>
        <c:auto val="1"/>
        <c:lblOffset val="100"/>
        <c:baseTimeUnit val="years"/>
      </c:dateAx>
      <c:valAx>
        <c:axId val="351547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1543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【1,218.70】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U52" zoomScaleNormal="10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</row>
    <row r="3" spans="1:78" ht="9.75" customHeight="1" x14ac:dyDescent="0.15">
      <c r="A3" s="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78" ht="9.75" customHeight="1" x14ac:dyDescent="0.15">
      <c r="A4" s="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4" t="str">
        <f>データ!H6</f>
        <v>福島県　須賀川市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5" t="s">
        <v>1</v>
      </c>
      <c r="C7" s="45"/>
      <c r="D7" s="45"/>
      <c r="E7" s="45"/>
      <c r="F7" s="45"/>
      <c r="G7" s="45"/>
      <c r="H7" s="45"/>
      <c r="I7" s="45" t="s">
        <v>2</v>
      </c>
      <c r="J7" s="45"/>
      <c r="K7" s="45"/>
      <c r="L7" s="45"/>
      <c r="M7" s="45"/>
      <c r="N7" s="45"/>
      <c r="O7" s="45"/>
      <c r="P7" s="45" t="s">
        <v>3</v>
      </c>
      <c r="Q7" s="45"/>
      <c r="R7" s="45"/>
      <c r="S7" s="45"/>
      <c r="T7" s="45"/>
      <c r="U7" s="45"/>
      <c r="V7" s="45"/>
      <c r="W7" s="45" t="s">
        <v>4</v>
      </c>
      <c r="X7" s="45"/>
      <c r="Y7" s="45"/>
      <c r="Z7" s="45"/>
      <c r="AA7" s="45"/>
      <c r="AB7" s="45"/>
      <c r="AC7" s="45"/>
      <c r="AD7" s="45" t="s">
        <v>5</v>
      </c>
      <c r="AE7" s="45"/>
      <c r="AF7" s="45"/>
      <c r="AG7" s="45"/>
      <c r="AH7" s="45"/>
      <c r="AI7" s="45"/>
      <c r="AJ7" s="45"/>
      <c r="AK7" s="3"/>
      <c r="AL7" s="45" t="s">
        <v>6</v>
      </c>
      <c r="AM7" s="45"/>
      <c r="AN7" s="45"/>
      <c r="AO7" s="45"/>
      <c r="AP7" s="45"/>
      <c r="AQ7" s="45"/>
      <c r="AR7" s="45"/>
      <c r="AS7" s="45"/>
      <c r="AT7" s="45" t="s">
        <v>7</v>
      </c>
      <c r="AU7" s="45"/>
      <c r="AV7" s="45"/>
      <c r="AW7" s="45"/>
      <c r="AX7" s="45"/>
      <c r="AY7" s="45"/>
      <c r="AZ7" s="45"/>
      <c r="BA7" s="45"/>
      <c r="BB7" s="45" t="s">
        <v>8</v>
      </c>
      <c r="BC7" s="45"/>
      <c r="BD7" s="45"/>
      <c r="BE7" s="45"/>
      <c r="BF7" s="45"/>
      <c r="BG7" s="45"/>
      <c r="BH7" s="45"/>
      <c r="BI7" s="4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9" t="str">
        <f>データ!I6</f>
        <v>法非適用</v>
      </c>
      <c r="C8" s="49"/>
      <c r="D8" s="49"/>
      <c r="E8" s="49"/>
      <c r="F8" s="49"/>
      <c r="G8" s="49"/>
      <c r="H8" s="49"/>
      <c r="I8" s="49" t="str">
        <f>データ!J6</f>
        <v>下水道事業</v>
      </c>
      <c r="J8" s="49"/>
      <c r="K8" s="49"/>
      <c r="L8" s="49"/>
      <c r="M8" s="49"/>
      <c r="N8" s="49"/>
      <c r="O8" s="49"/>
      <c r="P8" s="49" t="str">
        <f>データ!K6</f>
        <v>特定環境保全公共下水道</v>
      </c>
      <c r="Q8" s="49"/>
      <c r="R8" s="49"/>
      <c r="S8" s="49"/>
      <c r="T8" s="49"/>
      <c r="U8" s="49"/>
      <c r="V8" s="49"/>
      <c r="W8" s="49" t="str">
        <f>データ!L6</f>
        <v>D2</v>
      </c>
      <c r="X8" s="49"/>
      <c r="Y8" s="49"/>
      <c r="Z8" s="49"/>
      <c r="AA8" s="49"/>
      <c r="AB8" s="49"/>
      <c r="AC8" s="49"/>
      <c r="AD8" s="50" t="str">
        <f>データ!$M$6</f>
        <v>非設置</v>
      </c>
      <c r="AE8" s="50"/>
      <c r="AF8" s="50"/>
      <c r="AG8" s="50"/>
      <c r="AH8" s="50"/>
      <c r="AI8" s="50"/>
      <c r="AJ8" s="50"/>
      <c r="AK8" s="3"/>
      <c r="AL8" s="51">
        <f>データ!S6</f>
        <v>76360</v>
      </c>
      <c r="AM8" s="51"/>
      <c r="AN8" s="51"/>
      <c r="AO8" s="51"/>
      <c r="AP8" s="51"/>
      <c r="AQ8" s="51"/>
      <c r="AR8" s="51"/>
      <c r="AS8" s="51"/>
      <c r="AT8" s="46">
        <f>データ!T6</f>
        <v>279.43</v>
      </c>
      <c r="AU8" s="46"/>
      <c r="AV8" s="46"/>
      <c r="AW8" s="46"/>
      <c r="AX8" s="46"/>
      <c r="AY8" s="46"/>
      <c r="AZ8" s="46"/>
      <c r="BA8" s="46"/>
      <c r="BB8" s="46">
        <f>データ!U6</f>
        <v>273.27</v>
      </c>
      <c r="BC8" s="46"/>
      <c r="BD8" s="46"/>
      <c r="BE8" s="46"/>
      <c r="BF8" s="46"/>
      <c r="BG8" s="46"/>
      <c r="BH8" s="46"/>
      <c r="BI8" s="46"/>
      <c r="BJ8" s="3"/>
      <c r="BK8" s="3"/>
      <c r="BL8" s="47" t="s">
        <v>10</v>
      </c>
      <c r="BM8" s="48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5" t="s">
        <v>12</v>
      </c>
      <c r="C9" s="45"/>
      <c r="D9" s="45"/>
      <c r="E9" s="45"/>
      <c r="F9" s="45"/>
      <c r="G9" s="45"/>
      <c r="H9" s="45"/>
      <c r="I9" s="45" t="s">
        <v>13</v>
      </c>
      <c r="J9" s="45"/>
      <c r="K9" s="45"/>
      <c r="L9" s="45"/>
      <c r="M9" s="45"/>
      <c r="N9" s="45"/>
      <c r="O9" s="45"/>
      <c r="P9" s="45" t="s">
        <v>14</v>
      </c>
      <c r="Q9" s="45"/>
      <c r="R9" s="45"/>
      <c r="S9" s="45"/>
      <c r="T9" s="45"/>
      <c r="U9" s="45"/>
      <c r="V9" s="45"/>
      <c r="W9" s="45" t="s">
        <v>15</v>
      </c>
      <c r="X9" s="45"/>
      <c r="Y9" s="45"/>
      <c r="Z9" s="45"/>
      <c r="AA9" s="45"/>
      <c r="AB9" s="45"/>
      <c r="AC9" s="45"/>
      <c r="AD9" s="45" t="s">
        <v>16</v>
      </c>
      <c r="AE9" s="45"/>
      <c r="AF9" s="45"/>
      <c r="AG9" s="45"/>
      <c r="AH9" s="45"/>
      <c r="AI9" s="45"/>
      <c r="AJ9" s="45"/>
      <c r="AK9" s="3"/>
      <c r="AL9" s="45" t="s">
        <v>17</v>
      </c>
      <c r="AM9" s="45"/>
      <c r="AN9" s="45"/>
      <c r="AO9" s="45"/>
      <c r="AP9" s="45"/>
      <c r="AQ9" s="45"/>
      <c r="AR9" s="45"/>
      <c r="AS9" s="45"/>
      <c r="AT9" s="45" t="s">
        <v>18</v>
      </c>
      <c r="AU9" s="45"/>
      <c r="AV9" s="45"/>
      <c r="AW9" s="45"/>
      <c r="AX9" s="45"/>
      <c r="AY9" s="45"/>
      <c r="AZ9" s="45"/>
      <c r="BA9" s="45"/>
      <c r="BB9" s="45" t="s">
        <v>19</v>
      </c>
      <c r="BC9" s="45"/>
      <c r="BD9" s="45"/>
      <c r="BE9" s="45"/>
      <c r="BF9" s="45"/>
      <c r="BG9" s="45"/>
      <c r="BH9" s="45"/>
      <c r="BI9" s="45"/>
      <c r="BJ9" s="3"/>
      <c r="BK9" s="3"/>
      <c r="BL9" s="52" t="s">
        <v>20</v>
      </c>
      <c r="BM9" s="53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 t="str">
        <f>データ!O6</f>
        <v>該当数値なし</v>
      </c>
      <c r="J10" s="46"/>
      <c r="K10" s="46"/>
      <c r="L10" s="46"/>
      <c r="M10" s="46"/>
      <c r="N10" s="46"/>
      <c r="O10" s="46"/>
      <c r="P10" s="46">
        <f>データ!P6</f>
        <v>0.56999999999999995</v>
      </c>
      <c r="Q10" s="46"/>
      <c r="R10" s="46"/>
      <c r="S10" s="46"/>
      <c r="T10" s="46"/>
      <c r="U10" s="46"/>
      <c r="V10" s="46"/>
      <c r="W10" s="46">
        <f>データ!Q6</f>
        <v>98.4</v>
      </c>
      <c r="X10" s="46"/>
      <c r="Y10" s="46"/>
      <c r="Z10" s="46"/>
      <c r="AA10" s="46"/>
      <c r="AB10" s="46"/>
      <c r="AC10" s="46"/>
      <c r="AD10" s="51">
        <f>データ!R6</f>
        <v>3190</v>
      </c>
      <c r="AE10" s="51"/>
      <c r="AF10" s="51"/>
      <c r="AG10" s="51"/>
      <c r="AH10" s="51"/>
      <c r="AI10" s="51"/>
      <c r="AJ10" s="51"/>
      <c r="AK10" s="2"/>
      <c r="AL10" s="51">
        <f>データ!V6</f>
        <v>431</v>
      </c>
      <c r="AM10" s="51"/>
      <c r="AN10" s="51"/>
      <c r="AO10" s="51"/>
      <c r="AP10" s="51"/>
      <c r="AQ10" s="51"/>
      <c r="AR10" s="51"/>
      <c r="AS10" s="51"/>
      <c r="AT10" s="46">
        <f>データ!W6</f>
        <v>0.46</v>
      </c>
      <c r="AU10" s="46"/>
      <c r="AV10" s="46"/>
      <c r="AW10" s="46"/>
      <c r="AX10" s="46"/>
      <c r="AY10" s="46"/>
      <c r="AZ10" s="46"/>
      <c r="BA10" s="46"/>
      <c r="BB10" s="46">
        <f>データ!X6</f>
        <v>936.96</v>
      </c>
      <c r="BC10" s="46"/>
      <c r="BD10" s="46"/>
      <c r="BE10" s="46"/>
      <c r="BF10" s="46"/>
      <c r="BG10" s="46"/>
      <c r="BH10" s="46"/>
      <c r="BI10" s="46"/>
      <c r="BJ10" s="2"/>
      <c r="BK10" s="2"/>
      <c r="BL10" s="69" t="s">
        <v>22</v>
      </c>
      <c r="BM10" s="70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1" t="s">
        <v>24</v>
      </c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</row>
    <row r="14" spans="1:78" ht="13.5" customHeight="1" x14ac:dyDescent="0.15">
      <c r="A14" s="2"/>
      <c r="B14" s="73" t="s">
        <v>25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5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15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4" t="s">
        <v>119</v>
      </c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6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4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6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4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6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4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6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4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6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4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6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4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6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4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6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4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6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4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6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4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6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4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6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4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6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4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6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4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6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4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6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4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6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4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6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4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6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4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6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4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6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4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6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4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6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4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6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4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6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4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6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4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6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4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6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7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9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3" t="s">
        <v>27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4" t="s">
        <v>120</v>
      </c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6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4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6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4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6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4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6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4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6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4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6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4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6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4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6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4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6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4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6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4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6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4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6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4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6"/>
    </row>
    <row r="60" spans="1:78" ht="13.5" customHeight="1" x14ac:dyDescent="0.15">
      <c r="A60" s="2"/>
      <c r="B60" s="60" t="s">
        <v>28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54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6"/>
    </row>
    <row r="61" spans="1:78" ht="13.5" customHeight="1" x14ac:dyDescent="0.15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54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6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4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6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7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9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3" t="s">
        <v>29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4" t="s">
        <v>118</v>
      </c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6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4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6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4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6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4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6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4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6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4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6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4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6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4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6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4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6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4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6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4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6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4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6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4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6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4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6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4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6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4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6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7"/>
      <c r="BM82" s="58"/>
      <c r="BN82" s="58"/>
      <c r="BO82" s="58"/>
      <c r="BP82" s="58"/>
      <c r="BQ82" s="58"/>
      <c r="BR82" s="58"/>
      <c r="BS82" s="58"/>
      <c r="BT82" s="58"/>
      <c r="BU82" s="58"/>
      <c r="BV82" s="58"/>
      <c r="BW82" s="58"/>
      <c r="BX82" s="58"/>
      <c r="BY82" s="58"/>
      <c r="BZ82" s="59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43</v>
      </c>
      <c r="H86" s="26" t="str">
        <f>データ!BP6</f>
        <v>【1,218.70】</v>
      </c>
      <c r="I86" s="26" t="str">
        <f>データ!CA6</f>
        <v>【74.17】</v>
      </c>
      <c r="J86" s="26" t="str">
        <f>データ!CL6</f>
        <v>【218.56】</v>
      </c>
      <c r="K86" s="26" t="str">
        <f>データ!CW6</f>
        <v>【42.86】</v>
      </c>
      <c r="L86" s="26" t="str">
        <f>データ!DH6</f>
        <v>【84.20】</v>
      </c>
      <c r="M86" s="26" t="s">
        <v>44</v>
      </c>
      <c r="N86" s="26" t="s">
        <v>45</v>
      </c>
      <c r="O86" s="26" t="str">
        <f>データ!EO6</f>
        <v>【0.28】</v>
      </c>
    </row>
  </sheetData>
  <sheetProtection algorithmName="SHA-512" hashValue="aONq5bLjhreIgTJziO4a5rzon9yO9SkbJPGqnQlwAtH7LC/8XA73E+xM7Ei+glpRUZhR0gM/ttjKKmEMiRjGhQ==" saltValue="gy1lu+kfW02FkLrAR+dIKA==" spinCount="100000" sheet="1" objects="1" scenarios="1" formatCells="0" formatColumns="0" formatRows="0"/>
  <mergeCells count="46"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46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47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48</v>
      </c>
      <c r="B3" s="29" t="s">
        <v>49</v>
      </c>
      <c r="C3" s="29" t="s">
        <v>50</v>
      </c>
      <c r="D3" s="29" t="s">
        <v>51</v>
      </c>
      <c r="E3" s="29" t="s">
        <v>52</v>
      </c>
      <c r="F3" s="29" t="s">
        <v>53</v>
      </c>
      <c r="G3" s="29" t="s">
        <v>54</v>
      </c>
      <c r="H3" s="77" t="s">
        <v>55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56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57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58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59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60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61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62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63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64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65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66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67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68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69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70</v>
      </c>
      <c r="B5" s="31"/>
      <c r="C5" s="31"/>
      <c r="D5" s="31"/>
      <c r="E5" s="31"/>
      <c r="F5" s="31"/>
      <c r="G5" s="31"/>
      <c r="H5" s="32" t="s">
        <v>71</v>
      </c>
      <c r="I5" s="32" t="s">
        <v>72</v>
      </c>
      <c r="J5" s="32" t="s">
        <v>73</v>
      </c>
      <c r="K5" s="32" t="s">
        <v>74</v>
      </c>
      <c r="L5" s="32" t="s">
        <v>75</v>
      </c>
      <c r="M5" s="32" t="s">
        <v>5</v>
      </c>
      <c r="N5" s="32" t="s">
        <v>76</v>
      </c>
      <c r="O5" s="32" t="s">
        <v>77</v>
      </c>
      <c r="P5" s="32" t="s">
        <v>78</v>
      </c>
      <c r="Q5" s="32" t="s">
        <v>79</v>
      </c>
      <c r="R5" s="32" t="s">
        <v>80</v>
      </c>
      <c r="S5" s="32" t="s">
        <v>81</v>
      </c>
      <c r="T5" s="32" t="s">
        <v>82</v>
      </c>
      <c r="U5" s="32" t="s">
        <v>83</v>
      </c>
      <c r="V5" s="32" t="s">
        <v>84</v>
      </c>
      <c r="W5" s="32" t="s">
        <v>85</v>
      </c>
      <c r="X5" s="32" t="s">
        <v>86</v>
      </c>
      <c r="Y5" s="32" t="s">
        <v>87</v>
      </c>
      <c r="Z5" s="32" t="s">
        <v>88</v>
      </c>
      <c r="AA5" s="32" t="s">
        <v>89</v>
      </c>
      <c r="AB5" s="32" t="s">
        <v>90</v>
      </c>
      <c r="AC5" s="32" t="s">
        <v>91</v>
      </c>
      <c r="AD5" s="32" t="s">
        <v>92</v>
      </c>
      <c r="AE5" s="32" t="s">
        <v>93</v>
      </c>
      <c r="AF5" s="32" t="s">
        <v>94</v>
      </c>
      <c r="AG5" s="32" t="s">
        <v>95</v>
      </c>
      <c r="AH5" s="32" t="s">
        <v>96</v>
      </c>
      <c r="AI5" s="32" t="s">
        <v>31</v>
      </c>
      <c r="AJ5" s="32" t="s">
        <v>87</v>
      </c>
      <c r="AK5" s="32" t="s">
        <v>88</v>
      </c>
      <c r="AL5" s="32" t="s">
        <v>89</v>
      </c>
      <c r="AM5" s="32" t="s">
        <v>90</v>
      </c>
      <c r="AN5" s="32" t="s">
        <v>91</v>
      </c>
      <c r="AO5" s="32" t="s">
        <v>92</v>
      </c>
      <c r="AP5" s="32" t="s">
        <v>93</v>
      </c>
      <c r="AQ5" s="32" t="s">
        <v>94</v>
      </c>
      <c r="AR5" s="32" t="s">
        <v>95</v>
      </c>
      <c r="AS5" s="32" t="s">
        <v>96</v>
      </c>
      <c r="AT5" s="32" t="s">
        <v>97</v>
      </c>
      <c r="AU5" s="32" t="s">
        <v>87</v>
      </c>
      <c r="AV5" s="32" t="s">
        <v>88</v>
      </c>
      <c r="AW5" s="32" t="s">
        <v>89</v>
      </c>
      <c r="AX5" s="32" t="s">
        <v>90</v>
      </c>
      <c r="AY5" s="32" t="s">
        <v>91</v>
      </c>
      <c r="AZ5" s="32" t="s">
        <v>92</v>
      </c>
      <c r="BA5" s="32" t="s">
        <v>93</v>
      </c>
      <c r="BB5" s="32" t="s">
        <v>94</v>
      </c>
      <c r="BC5" s="32" t="s">
        <v>95</v>
      </c>
      <c r="BD5" s="32" t="s">
        <v>96</v>
      </c>
      <c r="BE5" s="32" t="s">
        <v>97</v>
      </c>
      <c r="BF5" s="32" t="s">
        <v>87</v>
      </c>
      <c r="BG5" s="32" t="s">
        <v>88</v>
      </c>
      <c r="BH5" s="32" t="s">
        <v>89</v>
      </c>
      <c r="BI5" s="32" t="s">
        <v>90</v>
      </c>
      <c r="BJ5" s="32" t="s">
        <v>91</v>
      </c>
      <c r="BK5" s="32" t="s">
        <v>92</v>
      </c>
      <c r="BL5" s="32" t="s">
        <v>93</v>
      </c>
      <c r="BM5" s="32" t="s">
        <v>94</v>
      </c>
      <c r="BN5" s="32" t="s">
        <v>95</v>
      </c>
      <c r="BO5" s="32" t="s">
        <v>96</v>
      </c>
      <c r="BP5" s="32" t="s">
        <v>97</v>
      </c>
      <c r="BQ5" s="32" t="s">
        <v>87</v>
      </c>
      <c r="BR5" s="32" t="s">
        <v>88</v>
      </c>
      <c r="BS5" s="32" t="s">
        <v>89</v>
      </c>
      <c r="BT5" s="32" t="s">
        <v>90</v>
      </c>
      <c r="BU5" s="32" t="s">
        <v>91</v>
      </c>
      <c r="BV5" s="32" t="s">
        <v>92</v>
      </c>
      <c r="BW5" s="32" t="s">
        <v>93</v>
      </c>
      <c r="BX5" s="32" t="s">
        <v>94</v>
      </c>
      <c r="BY5" s="32" t="s">
        <v>95</v>
      </c>
      <c r="BZ5" s="32" t="s">
        <v>96</v>
      </c>
      <c r="CA5" s="32" t="s">
        <v>97</v>
      </c>
      <c r="CB5" s="32" t="s">
        <v>87</v>
      </c>
      <c r="CC5" s="32" t="s">
        <v>88</v>
      </c>
      <c r="CD5" s="32" t="s">
        <v>89</v>
      </c>
      <c r="CE5" s="32" t="s">
        <v>90</v>
      </c>
      <c r="CF5" s="32" t="s">
        <v>91</v>
      </c>
      <c r="CG5" s="32" t="s">
        <v>92</v>
      </c>
      <c r="CH5" s="32" t="s">
        <v>93</v>
      </c>
      <c r="CI5" s="32" t="s">
        <v>94</v>
      </c>
      <c r="CJ5" s="32" t="s">
        <v>95</v>
      </c>
      <c r="CK5" s="32" t="s">
        <v>96</v>
      </c>
      <c r="CL5" s="32" t="s">
        <v>97</v>
      </c>
      <c r="CM5" s="32" t="s">
        <v>87</v>
      </c>
      <c r="CN5" s="32" t="s">
        <v>88</v>
      </c>
      <c r="CO5" s="32" t="s">
        <v>89</v>
      </c>
      <c r="CP5" s="32" t="s">
        <v>90</v>
      </c>
      <c r="CQ5" s="32" t="s">
        <v>91</v>
      </c>
      <c r="CR5" s="32" t="s">
        <v>92</v>
      </c>
      <c r="CS5" s="32" t="s">
        <v>93</v>
      </c>
      <c r="CT5" s="32" t="s">
        <v>94</v>
      </c>
      <c r="CU5" s="32" t="s">
        <v>95</v>
      </c>
      <c r="CV5" s="32" t="s">
        <v>96</v>
      </c>
      <c r="CW5" s="32" t="s">
        <v>97</v>
      </c>
      <c r="CX5" s="32" t="s">
        <v>87</v>
      </c>
      <c r="CY5" s="32" t="s">
        <v>88</v>
      </c>
      <c r="CZ5" s="32" t="s">
        <v>89</v>
      </c>
      <c r="DA5" s="32" t="s">
        <v>90</v>
      </c>
      <c r="DB5" s="32" t="s">
        <v>91</v>
      </c>
      <c r="DC5" s="32" t="s">
        <v>92</v>
      </c>
      <c r="DD5" s="32" t="s">
        <v>93</v>
      </c>
      <c r="DE5" s="32" t="s">
        <v>94</v>
      </c>
      <c r="DF5" s="32" t="s">
        <v>95</v>
      </c>
      <c r="DG5" s="32" t="s">
        <v>96</v>
      </c>
      <c r="DH5" s="32" t="s">
        <v>97</v>
      </c>
      <c r="DI5" s="32" t="s">
        <v>87</v>
      </c>
      <c r="DJ5" s="32" t="s">
        <v>88</v>
      </c>
      <c r="DK5" s="32" t="s">
        <v>89</v>
      </c>
      <c r="DL5" s="32" t="s">
        <v>90</v>
      </c>
      <c r="DM5" s="32" t="s">
        <v>91</v>
      </c>
      <c r="DN5" s="32" t="s">
        <v>92</v>
      </c>
      <c r="DO5" s="32" t="s">
        <v>93</v>
      </c>
      <c r="DP5" s="32" t="s">
        <v>94</v>
      </c>
      <c r="DQ5" s="32" t="s">
        <v>95</v>
      </c>
      <c r="DR5" s="32" t="s">
        <v>96</v>
      </c>
      <c r="DS5" s="32" t="s">
        <v>97</v>
      </c>
      <c r="DT5" s="32" t="s">
        <v>87</v>
      </c>
      <c r="DU5" s="32" t="s">
        <v>88</v>
      </c>
      <c r="DV5" s="32" t="s">
        <v>89</v>
      </c>
      <c r="DW5" s="32" t="s">
        <v>90</v>
      </c>
      <c r="DX5" s="32" t="s">
        <v>91</v>
      </c>
      <c r="DY5" s="32" t="s">
        <v>92</v>
      </c>
      <c r="DZ5" s="32" t="s">
        <v>93</v>
      </c>
      <c r="EA5" s="32" t="s">
        <v>94</v>
      </c>
      <c r="EB5" s="32" t="s">
        <v>95</v>
      </c>
      <c r="EC5" s="32" t="s">
        <v>96</v>
      </c>
      <c r="ED5" s="32" t="s">
        <v>97</v>
      </c>
      <c r="EE5" s="32" t="s">
        <v>87</v>
      </c>
      <c r="EF5" s="32" t="s">
        <v>88</v>
      </c>
      <c r="EG5" s="32" t="s">
        <v>89</v>
      </c>
      <c r="EH5" s="32" t="s">
        <v>90</v>
      </c>
      <c r="EI5" s="32" t="s">
        <v>91</v>
      </c>
      <c r="EJ5" s="32" t="s">
        <v>92</v>
      </c>
      <c r="EK5" s="32" t="s">
        <v>93</v>
      </c>
      <c r="EL5" s="32" t="s">
        <v>94</v>
      </c>
      <c r="EM5" s="32" t="s">
        <v>95</v>
      </c>
      <c r="EN5" s="32" t="s">
        <v>96</v>
      </c>
      <c r="EO5" s="32" t="s">
        <v>97</v>
      </c>
    </row>
    <row r="6" spans="1:145" s="36" customFormat="1" x14ac:dyDescent="0.15">
      <c r="A6" s="28" t="s">
        <v>98</v>
      </c>
      <c r="B6" s="33">
        <f>B7</f>
        <v>2019</v>
      </c>
      <c r="C6" s="33">
        <f t="shared" ref="C6:X6" si="3">C7</f>
        <v>72079</v>
      </c>
      <c r="D6" s="33">
        <f t="shared" si="3"/>
        <v>47</v>
      </c>
      <c r="E6" s="33">
        <f t="shared" si="3"/>
        <v>17</v>
      </c>
      <c r="F6" s="33">
        <f t="shared" si="3"/>
        <v>4</v>
      </c>
      <c r="G6" s="33">
        <f t="shared" si="3"/>
        <v>0</v>
      </c>
      <c r="H6" s="33" t="str">
        <f t="shared" si="3"/>
        <v>福島県　須賀川市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特定環境保全公共下水道</v>
      </c>
      <c r="L6" s="33" t="str">
        <f t="shared" si="3"/>
        <v>D2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0.56999999999999995</v>
      </c>
      <c r="Q6" s="34">
        <f t="shared" si="3"/>
        <v>98.4</v>
      </c>
      <c r="R6" s="34">
        <f t="shared" si="3"/>
        <v>3190</v>
      </c>
      <c r="S6" s="34">
        <f t="shared" si="3"/>
        <v>76360</v>
      </c>
      <c r="T6" s="34">
        <f t="shared" si="3"/>
        <v>279.43</v>
      </c>
      <c r="U6" s="34">
        <f t="shared" si="3"/>
        <v>273.27</v>
      </c>
      <c r="V6" s="34">
        <f t="shared" si="3"/>
        <v>431</v>
      </c>
      <c r="W6" s="34">
        <f t="shared" si="3"/>
        <v>0.46</v>
      </c>
      <c r="X6" s="34">
        <f t="shared" si="3"/>
        <v>936.96</v>
      </c>
      <c r="Y6" s="35">
        <f>IF(Y7="",NA(),Y7)</f>
        <v>100</v>
      </c>
      <c r="Z6" s="35">
        <f t="shared" ref="Z6:AH6" si="4">IF(Z7="",NA(),Z7)</f>
        <v>60.73</v>
      </c>
      <c r="AA6" s="35">
        <f t="shared" si="4"/>
        <v>62.95</v>
      </c>
      <c r="AB6" s="35">
        <f t="shared" si="4"/>
        <v>100</v>
      </c>
      <c r="AC6" s="35">
        <f t="shared" si="4"/>
        <v>117.11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2537.5300000000002</v>
      </c>
      <c r="BG6" s="35">
        <f t="shared" ref="BG6:BO6" si="7">IF(BG7="",NA(),BG7)</f>
        <v>1327.95</v>
      </c>
      <c r="BH6" s="34">
        <f t="shared" si="7"/>
        <v>0</v>
      </c>
      <c r="BI6" s="35">
        <f t="shared" si="7"/>
        <v>1057.78</v>
      </c>
      <c r="BJ6" s="35">
        <f t="shared" si="7"/>
        <v>928.89</v>
      </c>
      <c r="BK6" s="35">
        <f t="shared" si="7"/>
        <v>1434.89</v>
      </c>
      <c r="BL6" s="35">
        <f t="shared" si="7"/>
        <v>1298.9100000000001</v>
      </c>
      <c r="BM6" s="35">
        <f t="shared" si="7"/>
        <v>1243.71</v>
      </c>
      <c r="BN6" s="35">
        <f t="shared" si="7"/>
        <v>1194.1500000000001</v>
      </c>
      <c r="BO6" s="35">
        <f t="shared" si="7"/>
        <v>1206.79</v>
      </c>
      <c r="BP6" s="34" t="str">
        <f>IF(BP7="","",IF(BP7="-","【-】","【"&amp;SUBSTITUTE(TEXT(BP7,"#,##0.00"),"-","△")&amp;"】"))</f>
        <v>【1,218.70】</v>
      </c>
      <c r="BQ6" s="35">
        <f>IF(BQ7="",NA(),BQ7)</f>
        <v>31.4</v>
      </c>
      <c r="BR6" s="35">
        <f t="shared" ref="BR6:BZ6" si="8">IF(BR7="",NA(),BR7)</f>
        <v>19.98</v>
      </c>
      <c r="BS6" s="35">
        <f t="shared" si="8"/>
        <v>22.85</v>
      </c>
      <c r="BT6" s="35">
        <f t="shared" si="8"/>
        <v>17.86</v>
      </c>
      <c r="BU6" s="35">
        <f t="shared" si="8"/>
        <v>27.71</v>
      </c>
      <c r="BV6" s="35">
        <f t="shared" si="8"/>
        <v>66.22</v>
      </c>
      <c r="BW6" s="35">
        <f t="shared" si="8"/>
        <v>69.87</v>
      </c>
      <c r="BX6" s="35">
        <f t="shared" si="8"/>
        <v>74.3</v>
      </c>
      <c r="BY6" s="35">
        <f t="shared" si="8"/>
        <v>72.260000000000005</v>
      </c>
      <c r="BZ6" s="35">
        <f t="shared" si="8"/>
        <v>71.84</v>
      </c>
      <c r="CA6" s="34" t="str">
        <f>IF(CA7="","",IF(CA7="-","【-】","【"&amp;SUBSTITUTE(TEXT(CA7,"#,##0.00"),"-","△")&amp;"】"))</f>
        <v>【74.17】</v>
      </c>
      <c r="CB6" s="35">
        <f>IF(CB7="",NA(),CB7)</f>
        <v>661.64</v>
      </c>
      <c r="CC6" s="35">
        <f t="shared" ref="CC6:CK6" si="9">IF(CC7="",NA(),CC7)</f>
        <v>962.49</v>
      </c>
      <c r="CD6" s="35">
        <f t="shared" si="9"/>
        <v>891.29</v>
      </c>
      <c r="CE6" s="35">
        <f t="shared" si="9"/>
        <v>947.87</v>
      </c>
      <c r="CF6" s="35">
        <f t="shared" si="9"/>
        <v>596.51</v>
      </c>
      <c r="CG6" s="35">
        <f t="shared" si="9"/>
        <v>246.72</v>
      </c>
      <c r="CH6" s="35">
        <f t="shared" si="9"/>
        <v>234.96</v>
      </c>
      <c r="CI6" s="35">
        <f t="shared" si="9"/>
        <v>221.81</v>
      </c>
      <c r="CJ6" s="35">
        <f t="shared" si="9"/>
        <v>230.02</v>
      </c>
      <c r="CK6" s="35">
        <f t="shared" si="9"/>
        <v>228.47</v>
      </c>
      <c r="CL6" s="34" t="str">
        <f>IF(CL7="","",IF(CL7="-","【-】","【"&amp;SUBSTITUTE(TEXT(CL7,"#,##0.00"),"-","△")&amp;"】"))</f>
        <v>【218.56】</v>
      </c>
      <c r="CM6" s="35">
        <f>IF(CM7="",NA(),CM7)</f>
        <v>9.2799999999999994</v>
      </c>
      <c r="CN6" s="35">
        <f t="shared" ref="CN6:CV6" si="10">IF(CN7="",NA(),CN7)</f>
        <v>10.18</v>
      </c>
      <c r="CO6" s="35">
        <f t="shared" si="10"/>
        <v>10.27</v>
      </c>
      <c r="CP6" s="35">
        <f t="shared" si="10"/>
        <v>10.27</v>
      </c>
      <c r="CQ6" s="35">
        <f t="shared" si="10"/>
        <v>10.99</v>
      </c>
      <c r="CR6" s="35">
        <f t="shared" si="10"/>
        <v>41.35</v>
      </c>
      <c r="CS6" s="35">
        <f t="shared" si="10"/>
        <v>42.9</v>
      </c>
      <c r="CT6" s="35">
        <f t="shared" si="10"/>
        <v>43.36</v>
      </c>
      <c r="CU6" s="35">
        <f t="shared" si="10"/>
        <v>42.56</v>
      </c>
      <c r="CV6" s="35">
        <f t="shared" si="10"/>
        <v>42.47</v>
      </c>
      <c r="CW6" s="34" t="str">
        <f>IF(CW7="","",IF(CW7="-","【-】","【"&amp;SUBSTITUTE(TEXT(CW7,"#,##0.00"),"-","△")&amp;"】"))</f>
        <v>【42.86】</v>
      </c>
      <c r="CX6" s="35">
        <f>IF(CX7="",NA(),CX7)</f>
        <v>100</v>
      </c>
      <c r="CY6" s="35">
        <f t="shared" ref="CY6:DG6" si="11">IF(CY7="",NA(),CY7)</f>
        <v>100</v>
      </c>
      <c r="CZ6" s="35">
        <f t="shared" si="11"/>
        <v>100</v>
      </c>
      <c r="DA6" s="35">
        <f t="shared" si="11"/>
        <v>100</v>
      </c>
      <c r="DB6" s="35">
        <f t="shared" si="11"/>
        <v>100</v>
      </c>
      <c r="DC6" s="35">
        <f t="shared" si="11"/>
        <v>82.9</v>
      </c>
      <c r="DD6" s="35">
        <f t="shared" si="11"/>
        <v>83.5</v>
      </c>
      <c r="DE6" s="35">
        <f t="shared" si="11"/>
        <v>83.06</v>
      </c>
      <c r="DF6" s="35">
        <f t="shared" si="11"/>
        <v>83.32</v>
      </c>
      <c r="DG6" s="35">
        <f t="shared" si="11"/>
        <v>83.75</v>
      </c>
      <c r="DH6" s="34" t="str">
        <f>IF(DH7="","",IF(DH7="-","【-】","【"&amp;SUBSTITUTE(TEXT(DH7,"#,##0.00"),"-","△")&amp;"】"))</f>
        <v>【84.20】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7.0000000000000007E-2</v>
      </c>
      <c r="EK6" s="35">
        <f t="shared" si="14"/>
        <v>0.09</v>
      </c>
      <c r="EL6" s="35">
        <f t="shared" si="14"/>
        <v>0.09</v>
      </c>
      <c r="EM6" s="35">
        <f t="shared" si="14"/>
        <v>0.13</v>
      </c>
      <c r="EN6" s="35">
        <f t="shared" si="14"/>
        <v>0.36</v>
      </c>
      <c r="EO6" s="34" t="str">
        <f>IF(EO7="","",IF(EO7="-","【-】","【"&amp;SUBSTITUTE(TEXT(EO7,"#,##0.00"),"-","△")&amp;"】"))</f>
        <v>【0.28】</v>
      </c>
    </row>
    <row r="7" spans="1:145" s="36" customFormat="1" x14ac:dyDescent="0.15">
      <c r="A7" s="28"/>
      <c r="B7" s="37">
        <v>2019</v>
      </c>
      <c r="C7" s="37">
        <v>72079</v>
      </c>
      <c r="D7" s="37">
        <v>47</v>
      </c>
      <c r="E7" s="37">
        <v>17</v>
      </c>
      <c r="F7" s="37">
        <v>4</v>
      </c>
      <c r="G7" s="37">
        <v>0</v>
      </c>
      <c r="H7" s="37" t="s">
        <v>99</v>
      </c>
      <c r="I7" s="37" t="s">
        <v>100</v>
      </c>
      <c r="J7" s="37" t="s">
        <v>101</v>
      </c>
      <c r="K7" s="37" t="s">
        <v>102</v>
      </c>
      <c r="L7" s="37" t="s">
        <v>103</v>
      </c>
      <c r="M7" s="37" t="s">
        <v>104</v>
      </c>
      <c r="N7" s="38" t="s">
        <v>105</v>
      </c>
      <c r="O7" s="38" t="s">
        <v>106</v>
      </c>
      <c r="P7" s="38">
        <v>0.56999999999999995</v>
      </c>
      <c r="Q7" s="38">
        <v>98.4</v>
      </c>
      <c r="R7" s="38">
        <v>3190</v>
      </c>
      <c r="S7" s="38">
        <v>76360</v>
      </c>
      <c r="T7" s="38">
        <v>279.43</v>
      </c>
      <c r="U7" s="38">
        <v>273.27</v>
      </c>
      <c r="V7" s="38">
        <v>431</v>
      </c>
      <c r="W7" s="38">
        <v>0.46</v>
      </c>
      <c r="X7" s="38">
        <v>936.96</v>
      </c>
      <c r="Y7" s="38">
        <v>100</v>
      </c>
      <c r="Z7" s="38">
        <v>60.73</v>
      </c>
      <c r="AA7" s="38">
        <v>62.95</v>
      </c>
      <c r="AB7" s="38">
        <v>100</v>
      </c>
      <c r="AC7" s="38">
        <v>117.11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2537.5300000000002</v>
      </c>
      <c r="BG7" s="38">
        <v>1327.95</v>
      </c>
      <c r="BH7" s="38">
        <v>0</v>
      </c>
      <c r="BI7" s="38">
        <v>1057.78</v>
      </c>
      <c r="BJ7" s="38">
        <v>928.89</v>
      </c>
      <c r="BK7" s="38">
        <v>1434.89</v>
      </c>
      <c r="BL7" s="38">
        <v>1298.9100000000001</v>
      </c>
      <c r="BM7" s="38">
        <v>1243.71</v>
      </c>
      <c r="BN7" s="38">
        <v>1194.1500000000001</v>
      </c>
      <c r="BO7" s="38">
        <v>1206.79</v>
      </c>
      <c r="BP7" s="38">
        <v>1218.7</v>
      </c>
      <c r="BQ7" s="38">
        <v>31.4</v>
      </c>
      <c r="BR7" s="38">
        <v>19.98</v>
      </c>
      <c r="BS7" s="38">
        <v>22.85</v>
      </c>
      <c r="BT7" s="38">
        <v>17.86</v>
      </c>
      <c r="BU7" s="38">
        <v>27.71</v>
      </c>
      <c r="BV7" s="38">
        <v>66.22</v>
      </c>
      <c r="BW7" s="38">
        <v>69.87</v>
      </c>
      <c r="BX7" s="38">
        <v>74.3</v>
      </c>
      <c r="BY7" s="38">
        <v>72.260000000000005</v>
      </c>
      <c r="BZ7" s="38">
        <v>71.84</v>
      </c>
      <c r="CA7" s="38">
        <v>74.17</v>
      </c>
      <c r="CB7" s="38">
        <v>661.64</v>
      </c>
      <c r="CC7" s="38">
        <v>962.49</v>
      </c>
      <c r="CD7" s="38">
        <v>891.29</v>
      </c>
      <c r="CE7" s="38">
        <v>947.87</v>
      </c>
      <c r="CF7" s="38">
        <v>596.51</v>
      </c>
      <c r="CG7" s="38">
        <v>246.72</v>
      </c>
      <c r="CH7" s="38">
        <v>234.96</v>
      </c>
      <c r="CI7" s="38">
        <v>221.81</v>
      </c>
      <c r="CJ7" s="38">
        <v>230.02</v>
      </c>
      <c r="CK7" s="38">
        <v>228.47</v>
      </c>
      <c r="CL7" s="38">
        <v>218.56</v>
      </c>
      <c r="CM7" s="38">
        <v>9.2799999999999994</v>
      </c>
      <c r="CN7" s="38">
        <v>10.18</v>
      </c>
      <c r="CO7" s="38">
        <v>10.27</v>
      </c>
      <c r="CP7" s="38">
        <v>10.27</v>
      </c>
      <c r="CQ7" s="38">
        <v>10.99</v>
      </c>
      <c r="CR7" s="38">
        <v>41.35</v>
      </c>
      <c r="CS7" s="38">
        <v>42.9</v>
      </c>
      <c r="CT7" s="38">
        <v>43.36</v>
      </c>
      <c r="CU7" s="38">
        <v>42.56</v>
      </c>
      <c r="CV7" s="38">
        <v>42.47</v>
      </c>
      <c r="CW7" s="38">
        <v>42.86</v>
      </c>
      <c r="CX7" s="38">
        <v>100</v>
      </c>
      <c r="CY7" s="38">
        <v>100</v>
      </c>
      <c r="CZ7" s="38">
        <v>100</v>
      </c>
      <c r="DA7" s="38">
        <v>100</v>
      </c>
      <c r="DB7" s="38">
        <v>100</v>
      </c>
      <c r="DC7" s="38">
        <v>82.9</v>
      </c>
      <c r="DD7" s="38">
        <v>83.5</v>
      </c>
      <c r="DE7" s="38">
        <v>83.06</v>
      </c>
      <c r="DF7" s="38">
        <v>83.32</v>
      </c>
      <c r="DG7" s="38">
        <v>83.75</v>
      </c>
      <c r="DH7" s="38">
        <v>84.2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7.0000000000000007E-2</v>
      </c>
      <c r="EK7" s="38">
        <v>0.09</v>
      </c>
      <c r="EL7" s="38">
        <v>0.09</v>
      </c>
      <c r="EM7" s="38">
        <v>0.13</v>
      </c>
      <c r="EN7" s="38">
        <v>0.36</v>
      </c>
      <c r="EO7" s="38">
        <v>0.28000000000000003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107</v>
      </c>
      <c r="C9" s="40" t="s">
        <v>108</v>
      </c>
      <c r="D9" s="40" t="s">
        <v>109</v>
      </c>
      <c r="E9" s="40" t="s">
        <v>110</v>
      </c>
      <c r="F9" s="40" t="s">
        <v>111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49</v>
      </c>
      <c r="B10" s="41">
        <f t="shared" ref="B10:E10" si="15">DATEVALUE($B7+12-B11&amp;"/1/"&amp;B12)</f>
        <v>46388</v>
      </c>
      <c r="C10" s="41">
        <f t="shared" si="15"/>
        <v>46753</v>
      </c>
      <c r="D10" s="41">
        <f t="shared" si="15"/>
        <v>47119</v>
      </c>
      <c r="E10" s="41">
        <f t="shared" si="15"/>
        <v>47484</v>
      </c>
      <c r="F10" s="42">
        <f>DATEVALUE($B7+12-F11&amp;"/1/"&amp;F12)</f>
        <v>47849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112</v>
      </c>
    </row>
    <row r="12" spans="1:145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113</v>
      </c>
    </row>
    <row r="13" spans="1:145" x14ac:dyDescent="0.15">
      <c r="B13" t="s">
        <v>114</v>
      </c>
      <c r="C13" t="s">
        <v>114</v>
      </c>
      <c r="D13" t="s">
        <v>114</v>
      </c>
      <c r="E13" t="s">
        <v>115</v>
      </c>
      <c r="F13" t="s">
        <v>116</v>
      </c>
      <c r="G13" t="s">
        <v>117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1216</cp:lastModifiedBy>
  <cp:lastPrinted>2021-01-22T04:24:50Z</cp:lastPrinted>
  <dcterms:created xsi:type="dcterms:W3CDTF">2020-12-04T02:53:17Z</dcterms:created>
  <dcterms:modified xsi:type="dcterms:W3CDTF">2021-01-22T04:24:51Z</dcterms:modified>
  <cp:category/>
</cp:coreProperties>
</file>