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01jofls2\2100300_医療センター経営企画課$\02_企画広報係\公営企業に係る経営比較分析表（令和元年度決算）の分析等について（依頼）\03回答（経営企画課→財政課）\"/>
    </mc:Choice>
  </mc:AlternateContent>
  <workbookProtection workbookAlgorithmName="SHA-512" workbookHashValue="/ySXPeDHrzXdKXvGYta9ZbRj3x/Zq7w1SWShdYC+9r1IAWRk5w7QtYGcZ+ZjxDKjN5RJEhrDHYYeC7LMDJYa3g==" workbookSaltValue="FzuwIvQgKHVSa/S7HtdjPQ==" workbookSpinCount="100000" lockStructure="1"/>
  <bookViews>
    <workbookView xWindow="0" yWindow="0" windowWidth="15360" windowHeight="7632"/>
  </bookViews>
  <sheets>
    <sheet name="法適用_病院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32" i="4" l="1"/>
  <c r="MH78" i="4"/>
  <c r="IZ54" i="4"/>
  <c r="IZ32" i="4"/>
  <c r="HM78" i="4"/>
  <c r="FL54" i="4"/>
  <c r="FL32" i="4"/>
  <c r="CS78" i="4"/>
  <c r="BX54" i="4"/>
  <c r="BX32" i="4"/>
  <c r="MN54" i="4"/>
  <c r="C11" i="5"/>
  <c r="D11" i="5"/>
  <c r="E11" i="5"/>
  <c r="B11" i="5"/>
  <c r="KC78" i="4" l="1"/>
  <c r="FH78" i="4"/>
  <c r="DS54" i="4"/>
  <c r="DS32" i="4"/>
  <c r="AE54" i="4"/>
  <c r="AN78" i="4"/>
  <c r="AE32" i="4"/>
  <c r="KU54" i="4"/>
  <c r="KU32" i="4"/>
  <c r="HG54" i="4"/>
  <c r="HG32" i="4"/>
  <c r="JJ78" i="4"/>
  <c r="GR54" i="4"/>
  <c r="GR32" i="4"/>
  <c r="DD32" i="4"/>
  <c r="EO78" i="4"/>
  <c r="DD54" i="4"/>
  <c r="U78" i="4"/>
  <c r="P54" i="4"/>
  <c r="P32" i="4"/>
  <c r="KF54" i="4"/>
  <c r="KF32" i="4"/>
  <c r="BZ78" i="4"/>
  <c r="BI32" i="4"/>
  <c r="LY54" i="4"/>
  <c r="LY32" i="4"/>
  <c r="IK32" i="4"/>
  <c r="LO78" i="4"/>
  <c r="IK54" i="4"/>
  <c r="GT78" i="4"/>
  <c r="EW54" i="4"/>
  <c r="EW32" i="4"/>
  <c r="BI54" i="4"/>
  <c r="GA78" i="4"/>
  <c r="EH54" i="4"/>
  <c r="EH32" i="4"/>
  <c r="BG78" i="4"/>
  <c r="AT54" i="4"/>
  <c r="AT32" i="4"/>
  <c r="LJ54" i="4"/>
  <c r="LJ32" i="4"/>
  <c r="KV78" i="4"/>
  <c r="HV54" i="4"/>
  <c r="HV32" i="4"/>
</calcChain>
</file>

<file path=xl/sharedStrings.xml><?xml version="1.0" encoding="utf-8"?>
<sst xmlns="http://schemas.openxmlformats.org/spreadsheetml/2006/main" count="320" uniqueCount="188">
  <si>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</si>
  <si>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</si>
  <si>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</si>
  <si>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</si>
  <si>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</si>
  <si>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</si>
  <si>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</si>
  <si>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</si>
  <si>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</si>
  <si>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</si>
  <si>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</si>
  <si>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</si>
  <si>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</si>
  <si>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</si>
  <si>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</si>
  <si>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</si>
  <si>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</si>
  <si>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</si>
  <si>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</si>
  <si>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</si>
  <si>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</si>
  <si>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</si>
  <si>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</si>
  <si>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</si>
  <si>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</si>
  <si>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</si>
  <si>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</si>
  <si>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</si>
  <si>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</si>
  <si>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</si>
  <si>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</si>
  <si>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</si>
  <si>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</si>
  <si>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</si>
  <si>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</si>
  <si>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</si>
  <si>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</si>
  <si>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</si>
  <si>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</si>
  <si>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</si>
  <si>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</si>
  <si>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</si>
  <si>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</si>
  <si>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</si>
  <si>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</si>
  <si>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</si>
  <si>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</si>
  <si>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</si>
  <si>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</si>
  <si>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</si>
  <si>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</si>
  <si>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</si>
  <si>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</si>
  <si>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</si>
  <si>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</si>
  <si>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</si>
  <si>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</si>
  <si>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</si>
  <si>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</si>
  <si>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</si>
  <si>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</si>
  <si>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</si>
  <si>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</si>
  <si>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</si>
  <si>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</si>
  <si>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</si>
  <si>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</si>
  <si>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</si>
  <si>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</si>
  <si>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</si>
  <si>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</si>
  <si>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</si>
  <si>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</si>
  <si>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</si>
  <si>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</si>
  <si>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</si>
  <si>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</si>
  <si>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</si>
  <si>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</si>
  <si>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</si>
  <si>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</si>
  <si>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</si>
  <si>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</si>
  <si>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</si>
  <si>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</si>
  <si>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</si>
  <si>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</si>
  <si>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</si>
  <si>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</si>
  <si>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</si>
  <si>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</si>
  <si>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</si>
  <si>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</si>
  <si>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②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</si>
  <si>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</si>
  <si>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</si>
  <si>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</si>
  <si>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</si>
  <si>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</si>
  <si>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</si>
  <si>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</si>
  <si>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</si>
  <si>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</si>
  <si>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</si>
  <si>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</si>
  <si>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</si>
  <si>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</si>
  <si>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</si>
  <si>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</si>
  <si>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</si>
  <si>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</si>
  <si>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</si>
  <si>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</si>
  <si>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</si>
  <si>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</si>
  <si>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</si>
  <si>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</si>
  <si>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</si>
  <si>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</si>
  <si>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</si>
  <si>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</si>
  <si>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</si>
  <si>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</si>
  <si>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</si>
  <si>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</si>
  <si>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</si>
  <si>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</si>
  <si>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</si>
  <si>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</si>
  <si>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</si>
  <si>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</si>
  <si>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</si>
  <si>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</si>
  <si>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</si>
  <si>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</si>
  <si>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</si>
  <si>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</si>
  <si>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</si>
  <si>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</si>
  <si>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</si>
  <si>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</si>
  <si>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</si>
  <si>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</si>
  <si>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</si>
  <si>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</si>
  <si>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</si>
  <si>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</si>
  <si>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</si>
  <si>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</si>
  <si>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</si>
  <si>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</si>
  <si>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</si>
  <si>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</si>
  <si>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</si>
  <si>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</si>
  <si>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</si>
  <si>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</si>
  <si>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</si>
  <si>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</si>
  <si>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当該値(N-4)</t>
    <phoneticPr fontId="5"/>
  </si>
  <si>
    <t>当該値(N-4)</t>
    <phoneticPr fontId="5"/>
  </si>
  <si>
    <t>当該値(N-1)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</si>
  <si>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</si>
  <si>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</si>
  <si>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</si>
  <si>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福島県</t>
  </si>
  <si>
    <t>いわき市</t>
  </si>
  <si>
    <t>いわき市医療センター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</si>
  <si>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</si>
  <si>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</si>
  <si>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</si>
  <si>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</si>
  <si>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</si>
  <si>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</si>
  <si>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</si>
  <si>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ド 透 I 未 訓 ガ</t>
  </si>
  <si>
    <t>救 臨 が 感 災 地 輪</t>
  </si>
  <si>
    <t>非該当</t>
  </si>
  <si>
    <t>７：１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</si>
  <si>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</si>
  <si>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</si>
  <si>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</si>
  <si>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</si>
  <si>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</si>
  <si>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「①」は、新病院の施設や医療機器等に係る減価償却費の増や、旧病院の建物の除却に伴う資産減耗費の増など、経費が増加したことなどから、「②」と併せて平均を下回っており、「③」は、やや増加しています。
　「④」は、平均在院日数の減により減少しています。「⑤」は常に平均を上回っているものの、「⑥」は常に平均を下回っています。
　「⑦」は、職員数の増などから、平均を上回っています。
　「⑧」は、高額薬剤の使用が伸びていることなどから、増加傾向にあります。</t>
    <rPh sb="167" eb="170">
      <t>ショクインスウ</t>
    </rPh>
    <rPh sb="197" eb="199">
      <t>ヤクザイ</t>
    </rPh>
    <phoneticPr fontId="5"/>
  </si>
  <si>
    <t>　救命救急センターを核とした救急医療の提供をはじめ、地域がん診療連携拠点病院、地域周産期母子医療センター等の機能を発揮し、地域の中核病院として、福島県いわき医療圏はもとより、本県浜通り地区の高度急性期医療を担うほか、臨床研修指定病院として、地域医療の将来を担う医療従事者の育成に取り組むなど、多様な役割を担っています。</t>
    <rPh sb="19" eb="21">
      <t>テイキョウ</t>
    </rPh>
    <rPh sb="54" eb="56">
      <t>キノウ</t>
    </rPh>
    <rPh sb="57" eb="59">
      <t>ハッキ</t>
    </rPh>
    <rPh sb="139" eb="140">
      <t>ト</t>
    </rPh>
    <rPh sb="141" eb="142">
      <t>ク</t>
    </rPh>
    <rPh sb="146" eb="148">
      <t>タヨウ</t>
    </rPh>
    <phoneticPr fontId="5"/>
  </si>
  <si>
    <t xml:space="preserve">　平成30年12月の新病院の開院と、これに伴う医療機器購入により、「①」、「②」は、平均を大きく下回っており、「③」は、平均を大きく上回っています。
</t>
    <rPh sb="21" eb="22">
      <t>トモナ</t>
    </rPh>
    <phoneticPr fontId="5"/>
  </si>
  <si>
    <t>　令和元年度は、新病院の開院に伴う機能移転の影響により、平成29年度以前と比較すると大きく数値が変動していますが、計画と比べて収支は改善しており、経営状況は概ね健全であると判断しています。なお、「④病床利用率」は、在院日数の減等により平均を下回っていますが、地域医療連携の推進を図り、新規患者の受入れに努めるなど、医業収益の確保を目指しています。
　今後、人口減少や少子高齢化の進展に伴う医療需要の変化や、新型コロナウイルス感染症による影響、更には、働き方改革への対応等を踏まえつつ、これまで以上に経営の健全性と効率性を高め、更なる経営の安定化に努めます。</t>
    <rPh sb="1" eb="3">
      <t>レイワ</t>
    </rPh>
    <rPh sb="3" eb="4">
      <t>モト</t>
    </rPh>
    <rPh sb="28" eb="30">
      <t>ヘイセイ</t>
    </rPh>
    <rPh sb="32" eb="33">
      <t>ネン</t>
    </rPh>
    <rPh sb="33" eb="34">
      <t>ド</t>
    </rPh>
    <rPh sb="34" eb="36">
      <t>イゼン</t>
    </rPh>
    <rPh sb="37" eb="39">
      <t>ヒカク</t>
    </rPh>
    <rPh sb="45" eb="47">
      <t>スウチ</t>
    </rPh>
    <rPh sb="57" eb="59">
      <t>ケイカク</t>
    </rPh>
    <rPh sb="60" eb="61">
      <t>クラ</t>
    </rPh>
    <rPh sb="63" eb="65">
      <t>シュウシ</t>
    </rPh>
    <rPh sb="66" eb="68">
      <t>カイゼン</t>
    </rPh>
    <rPh sb="99" eb="101">
      <t>ビョウショウ</t>
    </rPh>
    <rPh sb="101" eb="104">
      <t>リヨウリツ</t>
    </rPh>
    <rPh sb="113" eb="114">
      <t>トウ</t>
    </rPh>
    <rPh sb="147" eb="149">
      <t>ウケイ</t>
    </rPh>
    <rPh sb="151" eb="152">
      <t>ツト</t>
    </rPh>
    <rPh sb="157" eb="159">
      <t>イギョウ</t>
    </rPh>
    <rPh sb="159" eb="161">
      <t>シュウエキ</t>
    </rPh>
    <rPh sb="162" eb="164">
      <t>カクホ</t>
    </rPh>
    <rPh sb="165" eb="167">
      <t>メザ</t>
    </rPh>
    <rPh sb="192" eb="193">
      <t>トモナ</t>
    </rPh>
    <rPh sb="203" eb="205">
      <t>シンガタ</t>
    </rPh>
    <rPh sb="212" eb="215">
      <t>カンセンショウ</t>
    </rPh>
    <rPh sb="218" eb="220">
      <t>エイキョウ</t>
    </rPh>
    <rPh sb="221" eb="222">
      <t>サラ</t>
    </rPh>
    <rPh sb="234" eb="235">
      <t>トウ</t>
    </rPh>
    <rPh sb="236" eb="237">
      <t>フ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</si>
</sst>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73.7</c:v>
                </c:pt>
                <c:pt idx="1">
                  <c:v>69.900000000000006</c:v>
                </c:pt>
                <c:pt idx="2">
                  <c:v>68.8</c:v>
                </c:pt>
                <c:pt idx="3">
                  <c:v>72.3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6-4ABE-90D4-C953DD27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80.7</c:v>
                </c:pt>
                <c:pt idx="1">
                  <c:v>79.5</c:v>
                </c:pt>
                <c:pt idx="2">
                  <c:v>79.900000000000006</c:v>
                </c:pt>
                <c:pt idx="3">
                  <c:v>80.2</c:v>
                </c:pt>
                <c:pt idx="4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6-4ABE-90D4-C953DD27C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13844</c:v>
                </c:pt>
                <c:pt idx="1">
                  <c:v>14502</c:v>
                </c:pt>
                <c:pt idx="2">
                  <c:v>14810</c:v>
                </c:pt>
                <c:pt idx="3">
                  <c:v>15868</c:v>
                </c:pt>
                <c:pt idx="4">
                  <c:v>16847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7-45BE-98F6-CCC42A62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16993</c:v>
                </c:pt>
                <c:pt idx="1">
                  <c:v>17680</c:v>
                </c:pt>
                <c:pt idx="2">
                  <c:v>18393</c:v>
                </c:pt>
                <c:pt idx="3">
                  <c:v>19207</c:v>
                </c:pt>
                <c:pt idx="4">
                  <c:v>20687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7-45BE-98F6-CCC42A620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69093</c:v>
                </c:pt>
                <c:pt idx="1">
                  <c:v>70097</c:v>
                </c:pt>
                <c:pt idx="2">
                  <c:v>75064</c:v>
                </c:pt>
                <c:pt idx="3">
                  <c:v>74781</c:v>
                </c:pt>
                <c:pt idx="4">
                  <c:v>75706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0-488A-A299-236BED47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62913</c:v>
                </c:pt>
                <c:pt idx="1">
                  <c:v>64765</c:v>
                </c:pt>
                <c:pt idx="2">
                  <c:v>66228</c:v>
                </c:pt>
                <c:pt idx="3">
                  <c:v>68751</c:v>
                </c:pt>
                <c:pt idx="4">
                  <c:v>70630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0-488A-A299-236BED476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53.3</c:v>
                </c:pt>
                <c:pt idx="1">
                  <c:v>48.5</c:v>
                </c:pt>
                <c:pt idx="2">
                  <c:v>38.5</c:v>
                </c:pt>
                <c:pt idx="3">
                  <c:v>39.299999999999997</c:v>
                </c:pt>
                <c:pt idx="4">
                  <c:v>42.5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A-4073-8C88-0ABF7F1B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36.799999999999997</c:v>
                </c:pt>
                <c:pt idx="1">
                  <c:v>33.9</c:v>
                </c:pt>
                <c:pt idx="2">
                  <c:v>34.9</c:v>
                </c:pt>
                <c:pt idx="3">
                  <c:v>32.6</c:v>
                </c:pt>
                <c:pt idx="4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A-4073-8C88-0ABF7F1BB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98.5</c:v>
                </c:pt>
                <c:pt idx="1">
                  <c:v>94.8</c:v>
                </c:pt>
                <c:pt idx="2">
                  <c:v>98.3</c:v>
                </c:pt>
                <c:pt idx="3">
                  <c:v>90.5</c:v>
                </c:pt>
                <c:pt idx="4">
                  <c:v>82.9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A-4F1F-96A9-7983B55F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94.4</c:v>
                </c:pt>
                <c:pt idx="1">
                  <c:v>93.6</c:v>
                </c:pt>
                <c:pt idx="2">
                  <c:v>94</c:v>
                </c:pt>
                <c:pt idx="3">
                  <c:v>94.1</c:v>
                </c:pt>
                <c:pt idx="4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A-4F1F-96A9-7983B55F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108.5</c:v>
                </c:pt>
                <c:pt idx="1">
                  <c:v>105.8</c:v>
                </c:pt>
                <c:pt idx="2">
                  <c:v>109.1</c:v>
                </c:pt>
                <c:pt idx="3">
                  <c:v>99.8</c:v>
                </c:pt>
                <c:pt idx="4">
                  <c:v>96.1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B-4B83-AFD5-BC2FC5EA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100.3</c:v>
                </c:pt>
                <c:pt idx="1">
                  <c:v>99.8</c:v>
                </c:pt>
                <c:pt idx="2">
                  <c:v>100.1</c:v>
                </c:pt>
                <c:pt idx="3">
                  <c:v>100</c:v>
                </c:pt>
                <c:pt idx="4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B-4B83-AFD5-BC2FC5EA7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64.400000000000006</c:v>
                </c:pt>
                <c:pt idx="1">
                  <c:v>67.599999999999994</c:v>
                </c:pt>
                <c:pt idx="2">
                  <c:v>71.8</c:v>
                </c:pt>
                <c:pt idx="3">
                  <c:v>25.7</c:v>
                </c:pt>
                <c:pt idx="4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7A-4A45-89E9-4AC6A806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51.3</c:v>
                </c:pt>
                <c:pt idx="1">
                  <c:v>51.2</c:v>
                </c:pt>
                <c:pt idx="2">
                  <c:v>52</c:v>
                </c:pt>
                <c:pt idx="3">
                  <c:v>52.5</c:v>
                </c:pt>
                <c:pt idx="4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7A-4A45-89E9-4AC6A8068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60.5</c:v>
                </c:pt>
                <c:pt idx="1">
                  <c:v>66</c:v>
                </c:pt>
                <c:pt idx="2">
                  <c:v>70.8</c:v>
                </c:pt>
                <c:pt idx="3">
                  <c:v>38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A44-B311-C2885BA9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64.099999999999994</c:v>
                </c:pt>
                <c:pt idx="1">
                  <c:v>64.3</c:v>
                </c:pt>
                <c:pt idx="2">
                  <c:v>66</c:v>
                </c:pt>
                <c:pt idx="3">
                  <c:v>67.099999999999994</c:v>
                </c:pt>
                <c:pt idx="4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3-4A44-B311-C2885BA96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33972365</c:v>
                </c:pt>
                <c:pt idx="1">
                  <c:v>33806281</c:v>
                </c:pt>
                <c:pt idx="2">
                  <c:v>34494060</c:v>
                </c:pt>
                <c:pt idx="3">
                  <c:v>94105851</c:v>
                </c:pt>
                <c:pt idx="4">
                  <c:v>84033903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1-44DF-AA24-6EC17D566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51238617</c:v>
                </c:pt>
                <c:pt idx="1">
                  <c:v>51669762</c:v>
                </c:pt>
                <c:pt idx="2">
                  <c:v>53351028</c:v>
                </c:pt>
                <c:pt idx="3">
                  <c:v>55620962</c:v>
                </c:pt>
                <c:pt idx="4">
                  <c:v>57155394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1-44DF-AA24-6EC17D566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28.9</c:v>
                </c:pt>
                <c:pt idx="1">
                  <c:v>29</c:v>
                </c:pt>
                <c:pt idx="2">
                  <c:v>29.2</c:v>
                </c:pt>
                <c:pt idx="3">
                  <c:v>30.8</c:v>
                </c:pt>
                <c:pt idx="4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C-4202-8FD6-46230912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27.5</c:v>
                </c:pt>
                <c:pt idx="1">
                  <c:v>27.4</c:v>
                </c:pt>
                <c:pt idx="2">
                  <c:v>27.8</c:v>
                </c:pt>
                <c:pt idx="3">
                  <c:v>28.1</c:v>
                </c:pt>
                <c:pt idx="4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6C-4202-8FD6-46230912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47.4</c:v>
                </c:pt>
                <c:pt idx="1">
                  <c:v>50.5</c:v>
                </c:pt>
                <c:pt idx="2">
                  <c:v>47.3</c:v>
                </c:pt>
                <c:pt idx="3">
                  <c:v>49.1</c:v>
                </c:pt>
                <c:pt idx="4">
                  <c:v>49.2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3-4308-AAD8-0EF77003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48.5</c:v>
                </c:pt>
                <c:pt idx="1">
                  <c:v>49.2</c:v>
                </c:pt>
                <c:pt idx="2">
                  <c:v>48.7</c:v>
                </c:pt>
                <c:pt idx="3">
                  <c:v>48.3</c:v>
                </c:pt>
                <c:pt idx="4">
                  <c:v>47.7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3-4308-AAD8-0EF77003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【15,586】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【53,621】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【48,132,898】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zoomScale="70" zoomScaleNormal="70" zoomScaleSheetLayoutView="70" workbookViewId="0">
      <selection activeCell="NM18" sqref="NM18:NN19"/>
    </sheetView>
  </sheetViews>
  <sheetFormatPr defaultColWidth="2.6640625" defaultRowHeight="13.2" x14ac:dyDescent="0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2.6640625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 x14ac:dyDescent="0.2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 x14ac:dyDescent="0.2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80" t="str">
        <f>データ!H6</f>
        <v>福島県いわき市　いわき市医療センター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 x14ac:dyDescent="0.2">
      <c r="A8" s="2"/>
      <c r="B8" s="89" t="str">
        <f>データ!K6</f>
        <v>条例全部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500床以上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学術・研究機関出身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データ!Y6</f>
        <v>679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データ!Z6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>
        <f>データ!AA6</f>
        <v>15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 x14ac:dyDescent="0.2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4" t="s">
        <v>20</v>
      </c>
      <c r="NK9" s="95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 x14ac:dyDescent="0.2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28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対象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透 I 未 訓 ガ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臨 が 感 災 地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データ!AB6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>
        <f>データ!AC6</f>
        <v>6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データ!AD6</f>
        <v>700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2" t="s">
        <v>22</v>
      </c>
      <c r="NK10" s="9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 x14ac:dyDescent="0.2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ID11" s="81" t="s">
        <v>28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29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30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84">
        <f>データ!U6</f>
        <v>321535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63451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非該当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７：１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ID12" s="84">
        <f>データ!AE6</f>
        <v>679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データ!AF6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データ!AG6</f>
        <v>679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">
      <c r="A13" s="2"/>
      <c r="B13" s="104" t="s">
        <v>31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 x14ac:dyDescent="0.2">
      <c r="A14" s="2"/>
      <c r="B14" s="104" t="s">
        <v>32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33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 x14ac:dyDescent="0.2">
      <c r="A16" s="21"/>
      <c r="B16" s="6"/>
      <c r="C16" s="7"/>
      <c r="D16" s="7"/>
      <c r="E16" s="7"/>
      <c r="F16" s="106" t="s">
        <v>34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35</v>
      </c>
      <c r="NK16" s="109"/>
      <c r="NL16" s="109"/>
      <c r="NM16" s="109"/>
      <c r="NN16" s="110"/>
      <c r="NO16" s="108" t="s">
        <v>36</v>
      </c>
      <c r="NP16" s="109"/>
      <c r="NQ16" s="109"/>
      <c r="NR16" s="109"/>
      <c r="NS16" s="110"/>
      <c r="NT16" s="108" t="s">
        <v>37</v>
      </c>
      <c r="NU16" s="109"/>
      <c r="NV16" s="109"/>
      <c r="NW16" s="109"/>
      <c r="NX16" s="110"/>
    </row>
    <row r="17" spans="1:393" ht="13.5" customHeight="1" x14ac:dyDescent="0.2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 x14ac:dyDescent="0.2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67</v>
      </c>
      <c r="NK18" s="97"/>
      <c r="NL18" s="97"/>
      <c r="NM18" s="100" t="s">
        <v>39</v>
      </c>
      <c r="NN18" s="101"/>
      <c r="NO18" s="96" t="s">
        <v>38</v>
      </c>
      <c r="NP18" s="97"/>
      <c r="NQ18" s="97"/>
      <c r="NR18" s="100" t="s">
        <v>39</v>
      </c>
      <c r="NS18" s="101"/>
      <c r="NT18" s="96" t="s">
        <v>38</v>
      </c>
      <c r="NU18" s="97"/>
      <c r="NV18" s="97"/>
      <c r="NW18" s="100" t="s">
        <v>39</v>
      </c>
      <c r="NX18" s="101"/>
      <c r="OC18" s="2" t="s">
        <v>40</v>
      </c>
    </row>
    <row r="19" spans="1:393" ht="13.5" customHeight="1" x14ac:dyDescent="0.2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41</v>
      </c>
    </row>
    <row r="20" spans="1:393" ht="13.5" customHeight="1" x14ac:dyDescent="0.2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42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43</v>
      </c>
    </row>
    <row r="21" spans="1:393" ht="13.5" customHeight="1" x14ac:dyDescent="0.2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44</v>
      </c>
    </row>
    <row r="22" spans="1:393" ht="13.5" customHeight="1" x14ac:dyDescent="0.2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185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45</v>
      </c>
    </row>
    <row r="23" spans="1:393" ht="13.5" customHeight="1" x14ac:dyDescent="0.2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46</v>
      </c>
    </row>
    <row r="24" spans="1:393" ht="13.5" customHeight="1" x14ac:dyDescent="0.2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47</v>
      </c>
    </row>
    <row r="25" spans="1:393" ht="13.5" customHeight="1" x14ac:dyDescent="0.2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48</v>
      </c>
    </row>
    <row r="26" spans="1:393" ht="13.5" customHeight="1" x14ac:dyDescent="0.2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49</v>
      </c>
    </row>
    <row r="27" spans="1:393" ht="13.5" customHeight="1" x14ac:dyDescent="0.2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50</v>
      </c>
    </row>
    <row r="28" spans="1:393" ht="13.5" customHeight="1" x14ac:dyDescent="0.2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51</v>
      </c>
    </row>
    <row r="29" spans="1:393" ht="13.5" customHeight="1" x14ac:dyDescent="0.2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52</v>
      </c>
    </row>
    <row r="30" spans="1:393" ht="13.5" customHeight="1" x14ac:dyDescent="0.2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53</v>
      </c>
    </row>
    <row r="31" spans="1:393" ht="13.5" customHeight="1" x14ac:dyDescent="0.2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54</v>
      </c>
    </row>
    <row r="32" spans="1:393" ht="13.5" customHeight="1" x14ac:dyDescent="0.2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H27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H28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H29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H30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R01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H27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H28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H29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H30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R01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H27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H28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H29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H30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R01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H27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H28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H29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H30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R01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55</v>
      </c>
    </row>
    <row r="33" spans="1:393" ht="13.5" customHeight="1" x14ac:dyDescent="0.2">
      <c r="A33" s="2"/>
      <c r="B33" s="25"/>
      <c r="D33" s="5"/>
      <c r="E33" s="5"/>
      <c r="F33" s="5"/>
      <c r="G33" s="128" t="s">
        <v>56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データ!AH7</f>
        <v>108.5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データ!AI7</f>
        <v>105.8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データ!AJ7</f>
        <v>109.1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データ!AK7</f>
        <v>99.8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データ!AL7</f>
        <v>96.1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56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データ!AS7</f>
        <v>98.5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データ!AT7</f>
        <v>94.8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データ!AU7</f>
        <v>98.3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データ!AV7</f>
        <v>90.5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データ!AW7</f>
        <v>82.9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56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データ!BD7</f>
        <v>53.3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データ!BE7</f>
        <v>48.5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データ!BF7</f>
        <v>38.5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データ!BG7</f>
        <v>39.299999999999997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データ!BH7</f>
        <v>42.5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56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データ!BO7</f>
        <v>73.7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データ!BP7</f>
        <v>69.900000000000006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データ!BQ7</f>
        <v>68.8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データ!BR7</f>
        <v>72.3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データ!BS7</f>
        <v>72.7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57</v>
      </c>
    </row>
    <row r="34" spans="1:393" ht="13.5" customHeight="1" x14ac:dyDescent="0.2">
      <c r="A34" s="2"/>
      <c r="B34" s="25"/>
      <c r="D34" s="5"/>
      <c r="E34" s="5"/>
      <c r="F34" s="5"/>
      <c r="G34" s="128" t="s">
        <v>58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データ!AM7</f>
        <v>100.3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データ!AN7</f>
        <v>99.8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データ!AO7</f>
        <v>100.1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データ!AP7</f>
        <v>100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データ!AQ7</f>
        <v>99.2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58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データ!AX7</f>
        <v>94.4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データ!AY7</f>
        <v>93.6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データ!AZ7</f>
        <v>94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データ!BA7</f>
        <v>94.1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データ!BB7</f>
        <v>93.7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58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データ!BI7</f>
        <v>36.799999999999997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データ!BJ7</f>
        <v>33.9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データ!BK7</f>
        <v>34.9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データ!BL7</f>
        <v>32.6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データ!BM7</f>
        <v>27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58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データ!BT7</f>
        <v>80.7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データ!BU7</f>
        <v>79.5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データ!BV7</f>
        <v>79.900000000000006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データ!BW7</f>
        <v>80.2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データ!BX7</f>
        <v>79.8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59</v>
      </c>
    </row>
    <row r="35" spans="1:393" ht="13.5" customHeight="1" x14ac:dyDescent="0.2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60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61</v>
      </c>
    </row>
    <row r="36" spans="1:393" ht="13.5" customHeight="1" x14ac:dyDescent="0.2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62</v>
      </c>
    </row>
    <row r="37" spans="1:393" ht="13.5" customHeight="1" x14ac:dyDescent="0.2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63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64</v>
      </c>
    </row>
    <row r="38" spans="1:393" ht="13.5" customHeight="1" x14ac:dyDescent="0.2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65</v>
      </c>
    </row>
    <row r="39" spans="1:393" ht="13.5" customHeight="1" x14ac:dyDescent="0.2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19" t="s">
        <v>184</v>
      </c>
      <c r="NK39" s="120"/>
      <c r="NL39" s="120"/>
      <c r="NM39" s="120"/>
      <c r="NN39" s="120"/>
      <c r="NO39" s="120"/>
      <c r="NP39" s="120"/>
      <c r="NQ39" s="120"/>
      <c r="NR39" s="120"/>
      <c r="NS39" s="120"/>
      <c r="NT39" s="120"/>
      <c r="NU39" s="120"/>
      <c r="NV39" s="120"/>
      <c r="NW39" s="120"/>
      <c r="NX39" s="121"/>
      <c r="OC39" s="28" t="s">
        <v>66</v>
      </c>
    </row>
    <row r="40" spans="1:393" ht="13.5" customHeight="1" x14ac:dyDescent="0.2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19"/>
      <c r="NK40" s="120"/>
      <c r="NL40" s="120"/>
      <c r="NM40" s="120"/>
      <c r="NN40" s="120"/>
      <c r="NO40" s="120"/>
      <c r="NP40" s="120"/>
      <c r="NQ40" s="120"/>
      <c r="NR40" s="120"/>
      <c r="NS40" s="120"/>
      <c r="NT40" s="120"/>
      <c r="NU40" s="120"/>
      <c r="NV40" s="120"/>
      <c r="NW40" s="120"/>
      <c r="NX40" s="121"/>
      <c r="OC40" s="28" t="s">
        <v>67</v>
      </c>
    </row>
    <row r="41" spans="1:393" ht="13.5" customHeight="1" x14ac:dyDescent="0.2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19"/>
      <c r="NK41" s="120"/>
      <c r="NL41" s="120"/>
      <c r="NM41" s="120"/>
      <c r="NN41" s="120"/>
      <c r="NO41" s="120"/>
      <c r="NP41" s="120"/>
      <c r="NQ41" s="120"/>
      <c r="NR41" s="120"/>
      <c r="NS41" s="120"/>
      <c r="NT41" s="120"/>
      <c r="NU41" s="120"/>
      <c r="NV41" s="120"/>
      <c r="NW41" s="120"/>
      <c r="NX41" s="121"/>
      <c r="OC41" s="28" t="s">
        <v>68</v>
      </c>
    </row>
    <row r="42" spans="1:393" ht="13.5" customHeight="1" x14ac:dyDescent="0.2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19"/>
      <c r="NK42" s="120"/>
      <c r="NL42" s="120"/>
      <c r="NM42" s="120"/>
      <c r="NN42" s="120"/>
      <c r="NO42" s="120"/>
      <c r="NP42" s="120"/>
      <c r="NQ42" s="120"/>
      <c r="NR42" s="120"/>
      <c r="NS42" s="120"/>
      <c r="NT42" s="120"/>
      <c r="NU42" s="120"/>
      <c r="NV42" s="120"/>
      <c r="NW42" s="120"/>
      <c r="NX42" s="121"/>
      <c r="OC42" s="28" t="s">
        <v>69</v>
      </c>
    </row>
    <row r="43" spans="1:393" ht="13.5" customHeight="1" x14ac:dyDescent="0.2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19"/>
      <c r="NK43" s="120"/>
      <c r="NL43" s="120"/>
      <c r="NM43" s="120"/>
      <c r="NN43" s="120"/>
      <c r="NO43" s="120"/>
      <c r="NP43" s="120"/>
      <c r="NQ43" s="120"/>
      <c r="NR43" s="120"/>
      <c r="NS43" s="120"/>
      <c r="NT43" s="120"/>
      <c r="NU43" s="120"/>
      <c r="NV43" s="120"/>
      <c r="NW43" s="120"/>
      <c r="NX43" s="121"/>
      <c r="OC43" s="28" t="s">
        <v>70</v>
      </c>
    </row>
    <row r="44" spans="1:393" ht="13.5" customHeight="1" x14ac:dyDescent="0.2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19"/>
      <c r="NK44" s="120"/>
      <c r="NL44" s="120"/>
      <c r="NM44" s="120"/>
      <c r="NN44" s="120"/>
      <c r="NO44" s="120"/>
      <c r="NP44" s="120"/>
      <c r="NQ44" s="120"/>
      <c r="NR44" s="120"/>
      <c r="NS44" s="120"/>
      <c r="NT44" s="120"/>
      <c r="NU44" s="120"/>
      <c r="NV44" s="120"/>
      <c r="NW44" s="120"/>
      <c r="NX44" s="121"/>
      <c r="OC44" s="28" t="s">
        <v>71</v>
      </c>
    </row>
    <row r="45" spans="1:393" ht="13.5" customHeight="1" x14ac:dyDescent="0.2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19"/>
      <c r="NK45" s="120"/>
      <c r="NL45" s="120"/>
      <c r="NM45" s="120"/>
      <c r="NN45" s="120"/>
      <c r="NO45" s="120"/>
      <c r="NP45" s="120"/>
      <c r="NQ45" s="120"/>
      <c r="NR45" s="120"/>
      <c r="NS45" s="120"/>
      <c r="NT45" s="120"/>
      <c r="NU45" s="120"/>
      <c r="NV45" s="120"/>
      <c r="NW45" s="120"/>
      <c r="NX45" s="121"/>
      <c r="OC45" s="28" t="s">
        <v>72</v>
      </c>
    </row>
    <row r="46" spans="1:393" ht="13.5" customHeight="1" x14ac:dyDescent="0.2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19"/>
      <c r="NK46" s="120"/>
      <c r="NL46" s="120"/>
      <c r="NM46" s="120"/>
      <c r="NN46" s="120"/>
      <c r="NO46" s="120"/>
      <c r="NP46" s="120"/>
      <c r="NQ46" s="120"/>
      <c r="NR46" s="120"/>
      <c r="NS46" s="120"/>
      <c r="NT46" s="120"/>
      <c r="NU46" s="120"/>
      <c r="NV46" s="120"/>
      <c r="NW46" s="120"/>
      <c r="NX46" s="121"/>
      <c r="OC46" s="28" t="s">
        <v>73</v>
      </c>
    </row>
    <row r="47" spans="1:393" ht="13.5" customHeight="1" x14ac:dyDescent="0.2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19"/>
      <c r="NK47" s="120"/>
      <c r="NL47" s="120"/>
      <c r="NM47" s="120"/>
      <c r="NN47" s="120"/>
      <c r="NO47" s="120"/>
      <c r="NP47" s="120"/>
      <c r="NQ47" s="120"/>
      <c r="NR47" s="120"/>
      <c r="NS47" s="120"/>
      <c r="NT47" s="120"/>
      <c r="NU47" s="120"/>
      <c r="NV47" s="120"/>
      <c r="NW47" s="120"/>
      <c r="NX47" s="121"/>
      <c r="OC47" s="28" t="s">
        <v>74</v>
      </c>
    </row>
    <row r="48" spans="1:393" ht="13.5" customHeight="1" x14ac:dyDescent="0.2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19"/>
      <c r="NK48" s="120"/>
      <c r="NL48" s="120"/>
      <c r="NM48" s="120"/>
      <c r="NN48" s="120"/>
      <c r="NO48" s="120"/>
      <c r="NP48" s="120"/>
      <c r="NQ48" s="120"/>
      <c r="NR48" s="120"/>
      <c r="NS48" s="120"/>
      <c r="NT48" s="120"/>
      <c r="NU48" s="120"/>
      <c r="NV48" s="120"/>
      <c r="NW48" s="120"/>
      <c r="NX48" s="121"/>
      <c r="OC48" s="28" t="s">
        <v>75</v>
      </c>
    </row>
    <row r="49" spans="1:393" ht="13.5" customHeight="1" x14ac:dyDescent="0.2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19"/>
      <c r="NK49" s="120"/>
      <c r="NL49" s="120"/>
      <c r="NM49" s="120"/>
      <c r="NN49" s="120"/>
      <c r="NO49" s="120"/>
      <c r="NP49" s="120"/>
      <c r="NQ49" s="120"/>
      <c r="NR49" s="120"/>
      <c r="NS49" s="120"/>
      <c r="NT49" s="120"/>
      <c r="NU49" s="120"/>
      <c r="NV49" s="120"/>
      <c r="NW49" s="120"/>
      <c r="NX49" s="121"/>
      <c r="OC49" s="28" t="s">
        <v>76</v>
      </c>
    </row>
    <row r="50" spans="1:393" ht="13.5" customHeight="1" x14ac:dyDescent="0.2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19"/>
      <c r="NK50" s="120"/>
      <c r="NL50" s="120"/>
      <c r="NM50" s="120"/>
      <c r="NN50" s="120"/>
      <c r="NO50" s="120"/>
      <c r="NP50" s="120"/>
      <c r="NQ50" s="120"/>
      <c r="NR50" s="120"/>
      <c r="NS50" s="120"/>
      <c r="NT50" s="120"/>
      <c r="NU50" s="120"/>
      <c r="NV50" s="120"/>
      <c r="NW50" s="120"/>
      <c r="NX50" s="121"/>
      <c r="OC50" s="28" t="s">
        <v>77</v>
      </c>
    </row>
    <row r="51" spans="1:393" ht="13.5" customHeight="1" x14ac:dyDescent="0.2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22"/>
      <c r="NK51" s="123"/>
      <c r="NL51" s="123"/>
      <c r="NM51" s="123"/>
      <c r="NN51" s="123"/>
      <c r="NO51" s="123"/>
      <c r="NP51" s="123"/>
      <c r="NQ51" s="123"/>
      <c r="NR51" s="123"/>
      <c r="NS51" s="123"/>
      <c r="NT51" s="123"/>
      <c r="NU51" s="123"/>
      <c r="NV51" s="123"/>
      <c r="NW51" s="123"/>
      <c r="NX51" s="124"/>
      <c r="OC51" s="28" t="s">
        <v>78</v>
      </c>
    </row>
    <row r="52" spans="1:393" ht="13.5" customHeight="1" x14ac:dyDescent="0.2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79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80</v>
      </c>
    </row>
    <row r="53" spans="1:393" ht="13.5" customHeight="1" x14ac:dyDescent="0.2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</row>
    <row r="54" spans="1:393" ht="13.5" customHeight="1" x14ac:dyDescent="0.2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H27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H28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H29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H30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R01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H27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H28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H29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H30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R01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H27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H28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H29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H30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R01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H27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H28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H29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H30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R01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186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 x14ac:dyDescent="0.2">
      <c r="A55" s="2"/>
      <c r="B55" s="25"/>
      <c r="C55" s="5"/>
      <c r="D55" s="5"/>
      <c r="E55" s="5"/>
      <c r="F55" s="5"/>
      <c r="G55" s="128" t="s">
        <v>56</v>
      </c>
      <c r="H55" s="128"/>
      <c r="I55" s="128"/>
      <c r="J55" s="128"/>
      <c r="K55" s="128"/>
      <c r="L55" s="128"/>
      <c r="M55" s="128"/>
      <c r="N55" s="128"/>
      <c r="O55" s="128"/>
      <c r="P55" s="138">
        <f>データ!BZ7</f>
        <v>69093</v>
      </c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40"/>
      <c r="AE55" s="138">
        <f>データ!CA7</f>
        <v>70097</v>
      </c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  <c r="AP55" s="139"/>
      <c r="AQ55" s="139"/>
      <c r="AR55" s="139"/>
      <c r="AS55" s="140"/>
      <c r="AT55" s="138">
        <f>データ!CB7</f>
        <v>75064</v>
      </c>
      <c r="AU55" s="139"/>
      <c r="AV55" s="139"/>
      <c r="AW55" s="139"/>
      <c r="AX55" s="139"/>
      <c r="AY55" s="139"/>
      <c r="AZ55" s="139"/>
      <c r="BA55" s="139"/>
      <c r="BB55" s="139"/>
      <c r="BC55" s="139"/>
      <c r="BD55" s="139"/>
      <c r="BE55" s="139"/>
      <c r="BF55" s="139"/>
      <c r="BG55" s="139"/>
      <c r="BH55" s="140"/>
      <c r="BI55" s="138">
        <f>データ!CC7</f>
        <v>74781</v>
      </c>
      <c r="BJ55" s="139"/>
      <c r="BK55" s="139"/>
      <c r="BL55" s="139"/>
      <c r="BM55" s="139"/>
      <c r="BN55" s="139"/>
      <c r="BO55" s="139"/>
      <c r="BP55" s="139"/>
      <c r="BQ55" s="139"/>
      <c r="BR55" s="139"/>
      <c r="BS55" s="139"/>
      <c r="BT55" s="139"/>
      <c r="BU55" s="139"/>
      <c r="BV55" s="139"/>
      <c r="BW55" s="140"/>
      <c r="BX55" s="138">
        <f>データ!CD7</f>
        <v>75706</v>
      </c>
      <c r="BY55" s="139"/>
      <c r="BZ55" s="139"/>
      <c r="CA55" s="139"/>
      <c r="CB55" s="139"/>
      <c r="CC55" s="139"/>
      <c r="CD55" s="139"/>
      <c r="CE55" s="139"/>
      <c r="CF55" s="139"/>
      <c r="CG55" s="139"/>
      <c r="CH55" s="139"/>
      <c r="CI55" s="139"/>
      <c r="CJ55" s="139"/>
      <c r="CK55" s="139"/>
      <c r="CL55" s="140"/>
      <c r="CO55" s="5"/>
      <c r="CP55" s="5"/>
      <c r="CQ55" s="5"/>
      <c r="CR55" s="5"/>
      <c r="CS55" s="5"/>
      <c r="CT55" s="5"/>
      <c r="CU55" s="128" t="s">
        <v>56</v>
      </c>
      <c r="CV55" s="128"/>
      <c r="CW55" s="128"/>
      <c r="CX55" s="128"/>
      <c r="CY55" s="128"/>
      <c r="CZ55" s="128"/>
      <c r="DA55" s="128"/>
      <c r="DB55" s="128"/>
      <c r="DC55" s="128"/>
      <c r="DD55" s="138">
        <f>データ!CK7</f>
        <v>13844</v>
      </c>
      <c r="DE55" s="139"/>
      <c r="DF55" s="139"/>
      <c r="DG55" s="139"/>
      <c r="DH55" s="139"/>
      <c r="DI55" s="139"/>
      <c r="DJ55" s="139"/>
      <c r="DK55" s="139"/>
      <c r="DL55" s="139"/>
      <c r="DM55" s="139"/>
      <c r="DN55" s="139"/>
      <c r="DO55" s="139"/>
      <c r="DP55" s="139"/>
      <c r="DQ55" s="139"/>
      <c r="DR55" s="140"/>
      <c r="DS55" s="138">
        <f>データ!CL7</f>
        <v>14502</v>
      </c>
      <c r="DT55" s="139"/>
      <c r="DU55" s="139"/>
      <c r="DV55" s="139"/>
      <c r="DW55" s="139"/>
      <c r="DX55" s="139"/>
      <c r="DY55" s="139"/>
      <c r="DZ55" s="139"/>
      <c r="EA55" s="139"/>
      <c r="EB55" s="139"/>
      <c r="EC55" s="139"/>
      <c r="ED55" s="139"/>
      <c r="EE55" s="139"/>
      <c r="EF55" s="139"/>
      <c r="EG55" s="140"/>
      <c r="EH55" s="138">
        <f>データ!CM7</f>
        <v>14810</v>
      </c>
      <c r="EI55" s="139"/>
      <c r="EJ55" s="139"/>
      <c r="EK55" s="139"/>
      <c r="EL55" s="139"/>
      <c r="EM55" s="139"/>
      <c r="EN55" s="139"/>
      <c r="EO55" s="139"/>
      <c r="EP55" s="139"/>
      <c r="EQ55" s="139"/>
      <c r="ER55" s="139"/>
      <c r="ES55" s="139"/>
      <c r="ET55" s="139"/>
      <c r="EU55" s="139"/>
      <c r="EV55" s="140"/>
      <c r="EW55" s="138">
        <f>データ!CN7</f>
        <v>15868</v>
      </c>
      <c r="EX55" s="139"/>
      <c r="EY55" s="139"/>
      <c r="EZ55" s="139"/>
      <c r="FA55" s="139"/>
      <c r="FB55" s="139"/>
      <c r="FC55" s="139"/>
      <c r="FD55" s="139"/>
      <c r="FE55" s="139"/>
      <c r="FF55" s="139"/>
      <c r="FG55" s="139"/>
      <c r="FH55" s="139"/>
      <c r="FI55" s="139"/>
      <c r="FJ55" s="139"/>
      <c r="FK55" s="140"/>
      <c r="FL55" s="138">
        <f>データ!CO7</f>
        <v>16847</v>
      </c>
      <c r="FM55" s="139"/>
      <c r="FN55" s="139"/>
      <c r="FO55" s="139"/>
      <c r="FP55" s="139"/>
      <c r="FQ55" s="139"/>
      <c r="FR55" s="139"/>
      <c r="FS55" s="139"/>
      <c r="FT55" s="139"/>
      <c r="FU55" s="139"/>
      <c r="FV55" s="139"/>
      <c r="FW55" s="139"/>
      <c r="FX55" s="139"/>
      <c r="FY55" s="139"/>
      <c r="FZ55" s="140"/>
      <c r="GA55" s="5"/>
      <c r="GB55" s="5"/>
      <c r="GC55" s="5"/>
      <c r="GD55" s="5"/>
      <c r="GE55" s="5"/>
      <c r="GF55" s="5"/>
      <c r="GG55" s="5"/>
      <c r="GH55" s="5"/>
      <c r="GI55" s="128" t="s">
        <v>56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データ!CV7</f>
        <v>47.4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データ!CW7</f>
        <v>50.5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データ!CX7</f>
        <v>47.3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データ!CY7</f>
        <v>49.1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データ!CZ7</f>
        <v>49.2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56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データ!DG7</f>
        <v>28.9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データ!DH7</f>
        <v>29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データ!DI7</f>
        <v>29.2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データ!DJ7</f>
        <v>30.8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データ!DK7</f>
        <v>30.5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 x14ac:dyDescent="0.2">
      <c r="A56" s="2"/>
      <c r="B56" s="25"/>
      <c r="C56" s="5"/>
      <c r="D56" s="5"/>
      <c r="E56" s="5"/>
      <c r="F56" s="5"/>
      <c r="G56" s="128" t="s">
        <v>58</v>
      </c>
      <c r="H56" s="128"/>
      <c r="I56" s="128"/>
      <c r="J56" s="128"/>
      <c r="K56" s="128"/>
      <c r="L56" s="128"/>
      <c r="M56" s="128"/>
      <c r="N56" s="128"/>
      <c r="O56" s="128"/>
      <c r="P56" s="138">
        <f>データ!CE7</f>
        <v>62913</v>
      </c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40"/>
      <c r="AE56" s="138">
        <f>データ!CF7</f>
        <v>64765</v>
      </c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139"/>
      <c r="AR56" s="139"/>
      <c r="AS56" s="140"/>
      <c r="AT56" s="138">
        <f>データ!CG7</f>
        <v>66228</v>
      </c>
      <c r="AU56" s="139"/>
      <c r="AV56" s="139"/>
      <c r="AW56" s="139"/>
      <c r="AX56" s="139"/>
      <c r="AY56" s="139"/>
      <c r="AZ56" s="139"/>
      <c r="BA56" s="139"/>
      <c r="BB56" s="139"/>
      <c r="BC56" s="139"/>
      <c r="BD56" s="139"/>
      <c r="BE56" s="139"/>
      <c r="BF56" s="139"/>
      <c r="BG56" s="139"/>
      <c r="BH56" s="140"/>
      <c r="BI56" s="138">
        <f>データ!CH7</f>
        <v>68751</v>
      </c>
      <c r="BJ56" s="139"/>
      <c r="BK56" s="139"/>
      <c r="BL56" s="139"/>
      <c r="BM56" s="139"/>
      <c r="BN56" s="139"/>
      <c r="BO56" s="139"/>
      <c r="BP56" s="139"/>
      <c r="BQ56" s="139"/>
      <c r="BR56" s="139"/>
      <c r="BS56" s="139"/>
      <c r="BT56" s="139"/>
      <c r="BU56" s="139"/>
      <c r="BV56" s="139"/>
      <c r="BW56" s="140"/>
      <c r="BX56" s="138">
        <f>データ!CI7</f>
        <v>70630</v>
      </c>
      <c r="BY56" s="139"/>
      <c r="BZ56" s="139"/>
      <c r="CA56" s="139"/>
      <c r="CB56" s="139"/>
      <c r="CC56" s="139"/>
      <c r="CD56" s="139"/>
      <c r="CE56" s="139"/>
      <c r="CF56" s="139"/>
      <c r="CG56" s="139"/>
      <c r="CH56" s="139"/>
      <c r="CI56" s="139"/>
      <c r="CJ56" s="139"/>
      <c r="CK56" s="139"/>
      <c r="CL56" s="140"/>
      <c r="CO56" s="5"/>
      <c r="CP56" s="5"/>
      <c r="CQ56" s="5"/>
      <c r="CR56" s="5"/>
      <c r="CS56" s="5"/>
      <c r="CT56" s="5"/>
      <c r="CU56" s="128" t="s">
        <v>58</v>
      </c>
      <c r="CV56" s="128"/>
      <c r="CW56" s="128"/>
      <c r="CX56" s="128"/>
      <c r="CY56" s="128"/>
      <c r="CZ56" s="128"/>
      <c r="DA56" s="128"/>
      <c r="DB56" s="128"/>
      <c r="DC56" s="128"/>
      <c r="DD56" s="138">
        <f>データ!CP7</f>
        <v>16993</v>
      </c>
      <c r="DE56" s="139"/>
      <c r="DF56" s="139"/>
      <c r="DG56" s="139"/>
      <c r="DH56" s="139"/>
      <c r="DI56" s="139"/>
      <c r="DJ56" s="139"/>
      <c r="DK56" s="139"/>
      <c r="DL56" s="139"/>
      <c r="DM56" s="139"/>
      <c r="DN56" s="139"/>
      <c r="DO56" s="139"/>
      <c r="DP56" s="139"/>
      <c r="DQ56" s="139"/>
      <c r="DR56" s="140"/>
      <c r="DS56" s="138">
        <f>データ!CQ7</f>
        <v>17680</v>
      </c>
      <c r="DT56" s="139"/>
      <c r="DU56" s="139"/>
      <c r="DV56" s="139"/>
      <c r="DW56" s="139"/>
      <c r="DX56" s="139"/>
      <c r="DY56" s="139"/>
      <c r="DZ56" s="139"/>
      <c r="EA56" s="139"/>
      <c r="EB56" s="139"/>
      <c r="EC56" s="139"/>
      <c r="ED56" s="139"/>
      <c r="EE56" s="139"/>
      <c r="EF56" s="139"/>
      <c r="EG56" s="140"/>
      <c r="EH56" s="138">
        <f>データ!CR7</f>
        <v>18393</v>
      </c>
      <c r="EI56" s="139"/>
      <c r="EJ56" s="139"/>
      <c r="EK56" s="139"/>
      <c r="EL56" s="139"/>
      <c r="EM56" s="139"/>
      <c r="EN56" s="139"/>
      <c r="EO56" s="139"/>
      <c r="EP56" s="139"/>
      <c r="EQ56" s="139"/>
      <c r="ER56" s="139"/>
      <c r="ES56" s="139"/>
      <c r="ET56" s="139"/>
      <c r="EU56" s="139"/>
      <c r="EV56" s="140"/>
      <c r="EW56" s="138">
        <f>データ!CS7</f>
        <v>19207</v>
      </c>
      <c r="EX56" s="139"/>
      <c r="EY56" s="139"/>
      <c r="EZ56" s="139"/>
      <c r="FA56" s="139"/>
      <c r="FB56" s="139"/>
      <c r="FC56" s="139"/>
      <c r="FD56" s="139"/>
      <c r="FE56" s="139"/>
      <c r="FF56" s="139"/>
      <c r="FG56" s="139"/>
      <c r="FH56" s="139"/>
      <c r="FI56" s="139"/>
      <c r="FJ56" s="139"/>
      <c r="FK56" s="140"/>
      <c r="FL56" s="138">
        <f>データ!CT7</f>
        <v>20687</v>
      </c>
      <c r="FM56" s="139"/>
      <c r="FN56" s="139"/>
      <c r="FO56" s="139"/>
      <c r="FP56" s="139"/>
      <c r="FQ56" s="139"/>
      <c r="FR56" s="139"/>
      <c r="FS56" s="139"/>
      <c r="FT56" s="139"/>
      <c r="FU56" s="139"/>
      <c r="FV56" s="139"/>
      <c r="FW56" s="139"/>
      <c r="FX56" s="139"/>
      <c r="FY56" s="139"/>
      <c r="FZ56" s="140"/>
      <c r="GA56" s="5"/>
      <c r="GB56" s="5"/>
      <c r="GC56" s="5"/>
      <c r="GD56" s="5"/>
      <c r="GE56" s="5"/>
      <c r="GF56" s="5"/>
      <c r="GG56" s="5"/>
      <c r="GH56" s="5"/>
      <c r="GI56" s="128" t="s">
        <v>58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データ!DA7</f>
        <v>48.5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データ!DB7</f>
        <v>49.2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データ!DC7</f>
        <v>48.7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データ!DD7</f>
        <v>48.3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データ!DE7</f>
        <v>47.7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58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データ!DL7</f>
        <v>27.5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データ!DM7</f>
        <v>27.4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データ!DN7</f>
        <v>27.8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データ!DO7</f>
        <v>28.1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データ!DP7</f>
        <v>29.2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 x14ac:dyDescent="0.2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 x14ac:dyDescent="0.2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 x14ac:dyDescent="0.2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 x14ac:dyDescent="0.2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 x14ac:dyDescent="0.2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 x14ac:dyDescent="0.2">
      <c r="A62" s="27"/>
      <c r="B62" s="22"/>
      <c r="C62" s="23"/>
      <c r="D62" s="23"/>
      <c r="E62" s="23"/>
      <c r="F62" s="106" t="s">
        <v>81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 x14ac:dyDescent="0.2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 x14ac:dyDescent="0.2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 x14ac:dyDescent="0.2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 x14ac:dyDescent="0.2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 x14ac:dyDescent="0.2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 x14ac:dyDescent="0.2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82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 x14ac:dyDescent="0.2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 x14ac:dyDescent="0.2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1" t="s">
        <v>187</v>
      </c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 x14ac:dyDescent="0.2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 x14ac:dyDescent="0.2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 x14ac:dyDescent="0.2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 x14ac:dyDescent="0.2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 x14ac:dyDescent="0.2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 x14ac:dyDescent="0.2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 x14ac:dyDescent="0.2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 x14ac:dyDescent="0.2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47" t="str">
        <f>データ!$B$11</f>
        <v>H27</v>
      </c>
      <c r="V78" s="147"/>
      <c r="W78" s="147"/>
      <c r="X78" s="147"/>
      <c r="Y78" s="147"/>
      <c r="Z78" s="147"/>
      <c r="AA78" s="147"/>
      <c r="AB78" s="147"/>
      <c r="AC78" s="147"/>
      <c r="AD78" s="147"/>
      <c r="AE78" s="147"/>
      <c r="AF78" s="147"/>
      <c r="AG78" s="147"/>
      <c r="AH78" s="147"/>
      <c r="AI78" s="147"/>
      <c r="AJ78" s="147"/>
      <c r="AK78" s="147"/>
      <c r="AL78" s="147"/>
      <c r="AM78" s="147"/>
      <c r="AN78" s="147" t="str">
        <f>データ!$C$11</f>
        <v>H28</v>
      </c>
      <c r="AO78" s="147"/>
      <c r="AP78" s="147"/>
      <c r="AQ78" s="147"/>
      <c r="AR78" s="147"/>
      <c r="AS78" s="147"/>
      <c r="AT78" s="147"/>
      <c r="AU78" s="147"/>
      <c r="AV78" s="147"/>
      <c r="AW78" s="147"/>
      <c r="AX78" s="147"/>
      <c r="AY78" s="147"/>
      <c r="AZ78" s="147"/>
      <c r="BA78" s="147"/>
      <c r="BB78" s="147"/>
      <c r="BC78" s="147"/>
      <c r="BD78" s="147"/>
      <c r="BE78" s="147"/>
      <c r="BF78" s="147"/>
      <c r="BG78" s="147" t="str">
        <f>データ!$D$11</f>
        <v>H29</v>
      </c>
      <c r="BH78" s="147"/>
      <c r="BI78" s="147"/>
      <c r="BJ78" s="147"/>
      <c r="BK78" s="147"/>
      <c r="BL78" s="147"/>
      <c r="BM78" s="147"/>
      <c r="BN78" s="147"/>
      <c r="BO78" s="147"/>
      <c r="BP78" s="147"/>
      <c r="BQ78" s="147"/>
      <c r="BR78" s="147"/>
      <c r="BS78" s="147"/>
      <c r="BT78" s="147"/>
      <c r="BU78" s="147"/>
      <c r="BV78" s="147"/>
      <c r="BW78" s="147"/>
      <c r="BX78" s="147"/>
      <c r="BY78" s="147"/>
      <c r="BZ78" s="147" t="str">
        <f>データ!$E$11</f>
        <v>H30</v>
      </c>
      <c r="CA78" s="147"/>
      <c r="CB78" s="147"/>
      <c r="CC78" s="147"/>
      <c r="CD78" s="147"/>
      <c r="CE78" s="147"/>
      <c r="CF78" s="147"/>
      <c r="CG78" s="147"/>
      <c r="CH78" s="147"/>
      <c r="CI78" s="147"/>
      <c r="CJ78" s="147"/>
      <c r="CK78" s="147"/>
      <c r="CL78" s="147"/>
      <c r="CM78" s="147"/>
      <c r="CN78" s="147"/>
      <c r="CO78" s="147"/>
      <c r="CP78" s="147"/>
      <c r="CQ78" s="147"/>
      <c r="CR78" s="147"/>
      <c r="CS78" s="147" t="str">
        <f>データ!$F$11</f>
        <v>R01</v>
      </c>
      <c r="CT78" s="147"/>
      <c r="CU78" s="147"/>
      <c r="CV78" s="147"/>
      <c r="CW78" s="147"/>
      <c r="CX78" s="147"/>
      <c r="CY78" s="147"/>
      <c r="CZ78" s="147"/>
      <c r="DA78" s="147"/>
      <c r="DB78" s="147"/>
      <c r="DC78" s="147"/>
      <c r="DD78" s="147"/>
      <c r="DE78" s="147"/>
      <c r="DF78" s="147"/>
      <c r="DG78" s="147"/>
      <c r="DH78" s="147"/>
      <c r="DI78" s="147"/>
      <c r="DJ78" s="147"/>
      <c r="DK78" s="147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47" t="str">
        <f>データ!$B$11</f>
        <v>H27</v>
      </c>
      <c r="EP78" s="147"/>
      <c r="EQ78" s="147"/>
      <c r="ER78" s="147"/>
      <c r="ES78" s="147"/>
      <c r="ET78" s="147"/>
      <c r="EU78" s="147"/>
      <c r="EV78" s="147"/>
      <c r="EW78" s="147"/>
      <c r="EX78" s="147"/>
      <c r="EY78" s="147"/>
      <c r="EZ78" s="147"/>
      <c r="FA78" s="147"/>
      <c r="FB78" s="147"/>
      <c r="FC78" s="147"/>
      <c r="FD78" s="147"/>
      <c r="FE78" s="147"/>
      <c r="FF78" s="147"/>
      <c r="FG78" s="147"/>
      <c r="FH78" s="147" t="str">
        <f>データ!$C$11</f>
        <v>H28</v>
      </c>
      <c r="FI78" s="147"/>
      <c r="FJ78" s="147"/>
      <c r="FK78" s="147"/>
      <c r="FL78" s="147"/>
      <c r="FM78" s="147"/>
      <c r="FN78" s="147"/>
      <c r="FO78" s="147"/>
      <c r="FP78" s="147"/>
      <c r="FQ78" s="147"/>
      <c r="FR78" s="147"/>
      <c r="FS78" s="147"/>
      <c r="FT78" s="147"/>
      <c r="FU78" s="147"/>
      <c r="FV78" s="147"/>
      <c r="FW78" s="147"/>
      <c r="FX78" s="147"/>
      <c r="FY78" s="147"/>
      <c r="FZ78" s="147"/>
      <c r="GA78" s="147" t="str">
        <f>データ!$D$11</f>
        <v>H29</v>
      </c>
      <c r="GB78" s="147"/>
      <c r="GC78" s="147"/>
      <c r="GD78" s="147"/>
      <c r="GE78" s="147"/>
      <c r="GF78" s="147"/>
      <c r="GG78" s="147"/>
      <c r="GH78" s="147"/>
      <c r="GI78" s="147"/>
      <c r="GJ78" s="147"/>
      <c r="GK78" s="147"/>
      <c r="GL78" s="147"/>
      <c r="GM78" s="147"/>
      <c r="GN78" s="147"/>
      <c r="GO78" s="147"/>
      <c r="GP78" s="147"/>
      <c r="GQ78" s="147"/>
      <c r="GR78" s="147"/>
      <c r="GS78" s="147"/>
      <c r="GT78" s="147" t="str">
        <f>データ!$E$11</f>
        <v>H30</v>
      </c>
      <c r="GU78" s="147"/>
      <c r="GV78" s="147"/>
      <c r="GW78" s="147"/>
      <c r="GX78" s="147"/>
      <c r="GY78" s="147"/>
      <c r="GZ78" s="147"/>
      <c r="HA78" s="147"/>
      <c r="HB78" s="147"/>
      <c r="HC78" s="147"/>
      <c r="HD78" s="147"/>
      <c r="HE78" s="147"/>
      <c r="HF78" s="147"/>
      <c r="HG78" s="147"/>
      <c r="HH78" s="147"/>
      <c r="HI78" s="147"/>
      <c r="HJ78" s="147"/>
      <c r="HK78" s="147"/>
      <c r="HL78" s="147"/>
      <c r="HM78" s="147" t="str">
        <f>データ!$F$11</f>
        <v>R01</v>
      </c>
      <c r="HN78" s="147"/>
      <c r="HO78" s="147"/>
      <c r="HP78" s="147"/>
      <c r="HQ78" s="147"/>
      <c r="HR78" s="147"/>
      <c r="HS78" s="147"/>
      <c r="HT78" s="147"/>
      <c r="HU78" s="147"/>
      <c r="HV78" s="147"/>
      <c r="HW78" s="147"/>
      <c r="HX78" s="147"/>
      <c r="HY78" s="147"/>
      <c r="HZ78" s="147"/>
      <c r="IA78" s="147"/>
      <c r="IB78" s="147"/>
      <c r="IC78" s="147"/>
      <c r="ID78" s="147"/>
      <c r="IE78" s="147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47" t="str">
        <f>データ!$B$11</f>
        <v>H27</v>
      </c>
      <c r="JK78" s="147"/>
      <c r="JL78" s="147"/>
      <c r="JM78" s="147"/>
      <c r="JN78" s="147"/>
      <c r="JO78" s="147"/>
      <c r="JP78" s="147"/>
      <c r="JQ78" s="147"/>
      <c r="JR78" s="147"/>
      <c r="JS78" s="147"/>
      <c r="JT78" s="147"/>
      <c r="JU78" s="147"/>
      <c r="JV78" s="147"/>
      <c r="JW78" s="147"/>
      <c r="JX78" s="147"/>
      <c r="JY78" s="147"/>
      <c r="JZ78" s="147"/>
      <c r="KA78" s="147"/>
      <c r="KB78" s="147"/>
      <c r="KC78" s="147" t="str">
        <f>データ!$C$11</f>
        <v>H28</v>
      </c>
      <c r="KD78" s="147"/>
      <c r="KE78" s="147"/>
      <c r="KF78" s="147"/>
      <c r="KG78" s="147"/>
      <c r="KH78" s="147"/>
      <c r="KI78" s="147"/>
      <c r="KJ78" s="147"/>
      <c r="KK78" s="147"/>
      <c r="KL78" s="147"/>
      <c r="KM78" s="147"/>
      <c r="KN78" s="147"/>
      <c r="KO78" s="147"/>
      <c r="KP78" s="147"/>
      <c r="KQ78" s="147"/>
      <c r="KR78" s="147"/>
      <c r="KS78" s="147"/>
      <c r="KT78" s="147"/>
      <c r="KU78" s="147"/>
      <c r="KV78" s="147" t="str">
        <f>データ!$D$11</f>
        <v>H29</v>
      </c>
      <c r="KW78" s="147"/>
      <c r="KX78" s="147"/>
      <c r="KY78" s="147"/>
      <c r="KZ78" s="147"/>
      <c r="LA78" s="147"/>
      <c r="LB78" s="147"/>
      <c r="LC78" s="147"/>
      <c r="LD78" s="147"/>
      <c r="LE78" s="147"/>
      <c r="LF78" s="147"/>
      <c r="LG78" s="147"/>
      <c r="LH78" s="147"/>
      <c r="LI78" s="147"/>
      <c r="LJ78" s="147"/>
      <c r="LK78" s="147"/>
      <c r="LL78" s="147"/>
      <c r="LM78" s="147"/>
      <c r="LN78" s="147"/>
      <c r="LO78" s="147" t="str">
        <f>データ!$E$11</f>
        <v>H30</v>
      </c>
      <c r="LP78" s="147"/>
      <c r="LQ78" s="147"/>
      <c r="LR78" s="147"/>
      <c r="LS78" s="147"/>
      <c r="LT78" s="147"/>
      <c r="LU78" s="147"/>
      <c r="LV78" s="147"/>
      <c r="LW78" s="147"/>
      <c r="LX78" s="147"/>
      <c r="LY78" s="147"/>
      <c r="LZ78" s="147"/>
      <c r="MA78" s="147"/>
      <c r="MB78" s="147"/>
      <c r="MC78" s="147"/>
      <c r="MD78" s="147"/>
      <c r="ME78" s="147"/>
      <c r="MF78" s="147"/>
      <c r="MG78" s="147"/>
      <c r="MH78" s="147" t="str">
        <f>データ!$F$11</f>
        <v>R01</v>
      </c>
      <c r="MI78" s="147"/>
      <c r="MJ78" s="147"/>
      <c r="MK78" s="147"/>
      <c r="ML78" s="147"/>
      <c r="MM78" s="147"/>
      <c r="MN78" s="147"/>
      <c r="MO78" s="147"/>
      <c r="MP78" s="147"/>
      <c r="MQ78" s="147"/>
      <c r="MR78" s="147"/>
      <c r="MS78" s="147"/>
      <c r="MT78" s="147"/>
      <c r="MU78" s="147"/>
      <c r="MV78" s="147"/>
      <c r="MW78" s="147"/>
      <c r="MX78" s="147"/>
      <c r="MY78" s="147"/>
      <c r="MZ78" s="147"/>
      <c r="NA78" s="5"/>
      <c r="NB78" s="5"/>
      <c r="NC78" s="5"/>
      <c r="ND78" s="5"/>
      <c r="NE78" s="5"/>
      <c r="NF78" s="5"/>
      <c r="NG78" s="39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 x14ac:dyDescent="0.2">
      <c r="A79" s="2"/>
      <c r="B79" s="25"/>
      <c r="C79" s="5"/>
      <c r="D79" s="5"/>
      <c r="E79" s="5"/>
      <c r="F79" s="5"/>
      <c r="G79" s="36"/>
      <c r="H79" s="36"/>
      <c r="I79" s="40"/>
      <c r="J79" s="148" t="s">
        <v>56</v>
      </c>
      <c r="K79" s="149"/>
      <c r="L79" s="149"/>
      <c r="M79" s="149"/>
      <c r="N79" s="149"/>
      <c r="O79" s="149"/>
      <c r="P79" s="149"/>
      <c r="Q79" s="149"/>
      <c r="R79" s="149"/>
      <c r="S79" s="149"/>
      <c r="T79" s="150"/>
      <c r="U79" s="151">
        <f>データ!DR7</f>
        <v>64.400000000000006</v>
      </c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1"/>
      <c r="AH79" s="151"/>
      <c r="AI79" s="151"/>
      <c r="AJ79" s="151"/>
      <c r="AK79" s="151"/>
      <c r="AL79" s="151"/>
      <c r="AM79" s="151"/>
      <c r="AN79" s="151">
        <f>データ!DS7</f>
        <v>67.599999999999994</v>
      </c>
      <c r="AO79" s="151"/>
      <c r="AP79" s="151"/>
      <c r="AQ79" s="151"/>
      <c r="AR79" s="151"/>
      <c r="AS79" s="151"/>
      <c r="AT79" s="151"/>
      <c r="AU79" s="151"/>
      <c r="AV79" s="151"/>
      <c r="AW79" s="151"/>
      <c r="AX79" s="151"/>
      <c r="AY79" s="151"/>
      <c r="AZ79" s="151"/>
      <c r="BA79" s="151"/>
      <c r="BB79" s="151"/>
      <c r="BC79" s="151"/>
      <c r="BD79" s="151"/>
      <c r="BE79" s="151"/>
      <c r="BF79" s="151"/>
      <c r="BG79" s="151">
        <f>データ!DT7</f>
        <v>71.8</v>
      </c>
      <c r="BH79" s="151"/>
      <c r="BI79" s="151"/>
      <c r="BJ79" s="151"/>
      <c r="BK79" s="151"/>
      <c r="BL79" s="151"/>
      <c r="BM79" s="151"/>
      <c r="BN79" s="151"/>
      <c r="BO79" s="151"/>
      <c r="BP79" s="151"/>
      <c r="BQ79" s="151"/>
      <c r="BR79" s="151"/>
      <c r="BS79" s="151"/>
      <c r="BT79" s="151"/>
      <c r="BU79" s="151"/>
      <c r="BV79" s="151"/>
      <c r="BW79" s="151"/>
      <c r="BX79" s="151"/>
      <c r="BY79" s="151"/>
      <c r="BZ79" s="151">
        <f>データ!DU7</f>
        <v>25.7</v>
      </c>
      <c r="CA79" s="151"/>
      <c r="CB79" s="151"/>
      <c r="CC79" s="151"/>
      <c r="CD79" s="151"/>
      <c r="CE79" s="151"/>
      <c r="CF79" s="151"/>
      <c r="CG79" s="151"/>
      <c r="CH79" s="151"/>
      <c r="CI79" s="151"/>
      <c r="CJ79" s="151"/>
      <c r="CK79" s="151"/>
      <c r="CL79" s="151"/>
      <c r="CM79" s="151"/>
      <c r="CN79" s="151"/>
      <c r="CO79" s="151"/>
      <c r="CP79" s="151"/>
      <c r="CQ79" s="151"/>
      <c r="CR79" s="151"/>
      <c r="CS79" s="151">
        <f>データ!DV7</f>
        <v>21.9</v>
      </c>
      <c r="CT79" s="151"/>
      <c r="CU79" s="151"/>
      <c r="CV79" s="151"/>
      <c r="CW79" s="151"/>
      <c r="CX79" s="151"/>
      <c r="CY79" s="151"/>
      <c r="CZ79" s="151"/>
      <c r="DA79" s="151"/>
      <c r="DB79" s="151"/>
      <c r="DC79" s="151"/>
      <c r="DD79" s="151"/>
      <c r="DE79" s="151"/>
      <c r="DF79" s="151"/>
      <c r="DG79" s="151"/>
      <c r="DH79" s="151"/>
      <c r="DI79" s="151"/>
      <c r="DJ79" s="151"/>
      <c r="DK79" s="15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48" t="s">
        <v>56</v>
      </c>
      <c r="EE79" s="149"/>
      <c r="EF79" s="149"/>
      <c r="EG79" s="149"/>
      <c r="EH79" s="149"/>
      <c r="EI79" s="149"/>
      <c r="EJ79" s="149"/>
      <c r="EK79" s="149"/>
      <c r="EL79" s="149"/>
      <c r="EM79" s="149"/>
      <c r="EN79" s="150"/>
      <c r="EO79" s="151">
        <f>データ!EC7</f>
        <v>60.5</v>
      </c>
      <c r="EP79" s="151"/>
      <c r="EQ79" s="151"/>
      <c r="ER79" s="151"/>
      <c r="ES79" s="151"/>
      <c r="ET79" s="151"/>
      <c r="EU79" s="151"/>
      <c r="EV79" s="151"/>
      <c r="EW79" s="151"/>
      <c r="EX79" s="151"/>
      <c r="EY79" s="151"/>
      <c r="EZ79" s="151"/>
      <c r="FA79" s="151"/>
      <c r="FB79" s="151"/>
      <c r="FC79" s="151"/>
      <c r="FD79" s="151"/>
      <c r="FE79" s="151"/>
      <c r="FF79" s="151"/>
      <c r="FG79" s="151"/>
      <c r="FH79" s="151">
        <f>データ!ED7</f>
        <v>66</v>
      </c>
      <c r="FI79" s="151"/>
      <c r="FJ79" s="151"/>
      <c r="FK79" s="151"/>
      <c r="FL79" s="151"/>
      <c r="FM79" s="151"/>
      <c r="FN79" s="151"/>
      <c r="FO79" s="151"/>
      <c r="FP79" s="151"/>
      <c r="FQ79" s="151"/>
      <c r="FR79" s="151"/>
      <c r="FS79" s="151"/>
      <c r="FT79" s="151"/>
      <c r="FU79" s="151"/>
      <c r="FV79" s="151"/>
      <c r="FW79" s="151"/>
      <c r="FX79" s="151"/>
      <c r="FY79" s="151"/>
      <c r="FZ79" s="151"/>
      <c r="GA79" s="151">
        <f>データ!EE7</f>
        <v>70.8</v>
      </c>
      <c r="GB79" s="151"/>
      <c r="GC79" s="151"/>
      <c r="GD79" s="151"/>
      <c r="GE79" s="151"/>
      <c r="GF79" s="151"/>
      <c r="GG79" s="151"/>
      <c r="GH79" s="151"/>
      <c r="GI79" s="151"/>
      <c r="GJ79" s="151"/>
      <c r="GK79" s="151"/>
      <c r="GL79" s="151"/>
      <c r="GM79" s="151"/>
      <c r="GN79" s="151"/>
      <c r="GO79" s="151"/>
      <c r="GP79" s="151"/>
      <c r="GQ79" s="151"/>
      <c r="GR79" s="151"/>
      <c r="GS79" s="151"/>
      <c r="GT79" s="151">
        <f>データ!EF7</f>
        <v>38</v>
      </c>
      <c r="GU79" s="151"/>
      <c r="GV79" s="151"/>
      <c r="GW79" s="151"/>
      <c r="GX79" s="151"/>
      <c r="GY79" s="151"/>
      <c r="GZ79" s="151"/>
      <c r="HA79" s="151"/>
      <c r="HB79" s="151"/>
      <c r="HC79" s="151"/>
      <c r="HD79" s="151"/>
      <c r="HE79" s="151"/>
      <c r="HF79" s="151"/>
      <c r="HG79" s="151"/>
      <c r="HH79" s="151"/>
      <c r="HI79" s="151"/>
      <c r="HJ79" s="151"/>
      <c r="HK79" s="151"/>
      <c r="HL79" s="151"/>
      <c r="HM79" s="151">
        <f>データ!EG7</f>
        <v>44</v>
      </c>
      <c r="HN79" s="151"/>
      <c r="HO79" s="151"/>
      <c r="HP79" s="151"/>
      <c r="HQ79" s="151"/>
      <c r="HR79" s="151"/>
      <c r="HS79" s="151"/>
      <c r="HT79" s="151"/>
      <c r="HU79" s="151"/>
      <c r="HV79" s="151"/>
      <c r="HW79" s="151"/>
      <c r="HX79" s="151"/>
      <c r="HY79" s="151"/>
      <c r="HZ79" s="151"/>
      <c r="IA79" s="151"/>
      <c r="IB79" s="151"/>
      <c r="IC79" s="151"/>
      <c r="ID79" s="151"/>
      <c r="IE79" s="151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48" t="s">
        <v>56</v>
      </c>
      <c r="IZ79" s="149"/>
      <c r="JA79" s="149"/>
      <c r="JB79" s="149"/>
      <c r="JC79" s="149"/>
      <c r="JD79" s="149"/>
      <c r="JE79" s="149"/>
      <c r="JF79" s="149"/>
      <c r="JG79" s="149"/>
      <c r="JH79" s="149"/>
      <c r="JI79" s="150"/>
      <c r="JJ79" s="152">
        <f>データ!EN7</f>
        <v>33972365</v>
      </c>
      <c r="JK79" s="152"/>
      <c r="JL79" s="152"/>
      <c r="JM79" s="152"/>
      <c r="JN79" s="152"/>
      <c r="JO79" s="152"/>
      <c r="JP79" s="152"/>
      <c r="JQ79" s="152"/>
      <c r="JR79" s="152"/>
      <c r="JS79" s="152"/>
      <c r="JT79" s="152"/>
      <c r="JU79" s="152"/>
      <c r="JV79" s="152"/>
      <c r="JW79" s="152"/>
      <c r="JX79" s="152"/>
      <c r="JY79" s="152"/>
      <c r="JZ79" s="152"/>
      <c r="KA79" s="152"/>
      <c r="KB79" s="152"/>
      <c r="KC79" s="152">
        <f>データ!EO7</f>
        <v>33806281</v>
      </c>
      <c r="KD79" s="152"/>
      <c r="KE79" s="152"/>
      <c r="KF79" s="152"/>
      <c r="KG79" s="152"/>
      <c r="KH79" s="152"/>
      <c r="KI79" s="152"/>
      <c r="KJ79" s="152"/>
      <c r="KK79" s="152"/>
      <c r="KL79" s="152"/>
      <c r="KM79" s="152"/>
      <c r="KN79" s="152"/>
      <c r="KO79" s="152"/>
      <c r="KP79" s="152"/>
      <c r="KQ79" s="152"/>
      <c r="KR79" s="152"/>
      <c r="KS79" s="152"/>
      <c r="KT79" s="152"/>
      <c r="KU79" s="152"/>
      <c r="KV79" s="152">
        <f>データ!EP7</f>
        <v>34494060</v>
      </c>
      <c r="KW79" s="152"/>
      <c r="KX79" s="152"/>
      <c r="KY79" s="152"/>
      <c r="KZ79" s="152"/>
      <c r="LA79" s="152"/>
      <c r="LB79" s="152"/>
      <c r="LC79" s="152"/>
      <c r="LD79" s="152"/>
      <c r="LE79" s="152"/>
      <c r="LF79" s="152"/>
      <c r="LG79" s="152"/>
      <c r="LH79" s="152"/>
      <c r="LI79" s="152"/>
      <c r="LJ79" s="152"/>
      <c r="LK79" s="152"/>
      <c r="LL79" s="152"/>
      <c r="LM79" s="152"/>
      <c r="LN79" s="152"/>
      <c r="LO79" s="152">
        <f>データ!EQ7</f>
        <v>94105851</v>
      </c>
      <c r="LP79" s="152"/>
      <c r="LQ79" s="152"/>
      <c r="LR79" s="152"/>
      <c r="LS79" s="152"/>
      <c r="LT79" s="152"/>
      <c r="LU79" s="152"/>
      <c r="LV79" s="152"/>
      <c r="LW79" s="152"/>
      <c r="LX79" s="152"/>
      <c r="LY79" s="152"/>
      <c r="LZ79" s="152"/>
      <c r="MA79" s="152"/>
      <c r="MB79" s="152"/>
      <c r="MC79" s="152"/>
      <c r="MD79" s="152"/>
      <c r="ME79" s="152"/>
      <c r="MF79" s="152"/>
      <c r="MG79" s="152"/>
      <c r="MH79" s="152">
        <f>データ!ER7</f>
        <v>84033903</v>
      </c>
      <c r="MI79" s="152"/>
      <c r="MJ79" s="152"/>
      <c r="MK79" s="152"/>
      <c r="ML79" s="152"/>
      <c r="MM79" s="152"/>
      <c r="MN79" s="152"/>
      <c r="MO79" s="152"/>
      <c r="MP79" s="152"/>
      <c r="MQ79" s="152"/>
      <c r="MR79" s="152"/>
      <c r="MS79" s="152"/>
      <c r="MT79" s="152"/>
      <c r="MU79" s="152"/>
      <c r="MV79" s="152"/>
      <c r="MW79" s="152"/>
      <c r="MX79" s="152"/>
      <c r="MY79" s="152"/>
      <c r="MZ79" s="152"/>
      <c r="NA79" s="5"/>
      <c r="NB79" s="5"/>
      <c r="NC79" s="5"/>
      <c r="ND79" s="5"/>
      <c r="NE79" s="5"/>
      <c r="NF79" s="5"/>
      <c r="NG79" s="39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 x14ac:dyDescent="0.2">
      <c r="A80" s="2"/>
      <c r="B80" s="25"/>
      <c r="C80" s="5"/>
      <c r="D80" s="5"/>
      <c r="E80" s="5"/>
      <c r="F80" s="5"/>
      <c r="G80" s="5"/>
      <c r="H80" s="5"/>
      <c r="I80" s="40"/>
      <c r="J80" s="148" t="s">
        <v>58</v>
      </c>
      <c r="K80" s="149"/>
      <c r="L80" s="149"/>
      <c r="M80" s="149"/>
      <c r="N80" s="149"/>
      <c r="O80" s="149"/>
      <c r="P80" s="149"/>
      <c r="Q80" s="149"/>
      <c r="R80" s="149"/>
      <c r="S80" s="149"/>
      <c r="T80" s="150"/>
      <c r="U80" s="151">
        <f>データ!DW7</f>
        <v>51.3</v>
      </c>
      <c r="V80" s="151"/>
      <c r="W80" s="151"/>
      <c r="X80" s="151"/>
      <c r="Y80" s="151"/>
      <c r="Z80" s="151"/>
      <c r="AA80" s="151"/>
      <c r="AB80" s="151"/>
      <c r="AC80" s="151"/>
      <c r="AD80" s="151"/>
      <c r="AE80" s="151"/>
      <c r="AF80" s="151"/>
      <c r="AG80" s="151"/>
      <c r="AH80" s="151"/>
      <c r="AI80" s="151"/>
      <c r="AJ80" s="151"/>
      <c r="AK80" s="151"/>
      <c r="AL80" s="151"/>
      <c r="AM80" s="151"/>
      <c r="AN80" s="151">
        <f>データ!DX7</f>
        <v>51.2</v>
      </c>
      <c r="AO80" s="151"/>
      <c r="AP80" s="151"/>
      <c r="AQ80" s="151"/>
      <c r="AR80" s="151"/>
      <c r="AS80" s="151"/>
      <c r="AT80" s="151"/>
      <c r="AU80" s="151"/>
      <c r="AV80" s="151"/>
      <c r="AW80" s="151"/>
      <c r="AX80" s="151"/>
      <c r="AY80" s="151"/>
      <c r="AZ80" s="151"/>
      <c r="BA80" s="151"/>
      <c r="BB80" s="151"/>
      <c r="BC80" s="151"/>
      <c r="BD80" s="151"/>
      <c r="BE80" s="151"/>
      <c r="BF80" s="151"/>
      <c r="BG80" s="151">
        <f>データ!DY7</f>
        <v>52</v>
      </c>
      <c r="BH80" s="151"/>
      <c r="BI80" s="151"/>
      <c r="BJ80" s="151"/>
      <c r="BK80" s="151"/>
      <c r="BL80" s="151"/>
      <c r="BM80" s="151"/>
      <c r="BN80" s="151"/>
      <c r="BO80" s="151"/>
      <c r="BP80" s="151"/>
      <c r="BQ80" s="151"/>
      <c r="BR80" s="151"/>
      <c r="BS80" s="151"/>
      <c r="BT80" s="151"/>
      <c r="BU80" s="151"/>
      <c r="BV80" s="151"/>
      <c r="BW80" s="151"/>
      <c r="BX80" s="151"/>
      <c r="BY80" s="151"/>
      <c r="BZ80" s="151">
        <f>データ!DZ7</f>
        <v>52.5</v>
      </c>
      <c r="CA80" s="151"/>
      <c r="CB80" s="151"/>
      <c r="CC80" s="151"/>
      <c r="CD80" s="151"/>
      <c r="CE80" s="151"/>
      <c r="CF80" s="151"/>
      <c r="CG80" s="151"/>
      <c r="CH80" s="151"/>
      <c r="CI80" s="151"/>
      <c r="CJ80" s="151"/>
      <c r="CK80" s="151"/>
      <c r="CL80" s="151"/>
      <c r="CM80" s="151"/>
      <c r="CN80" s="151"/>
      <c r="CO80" s="151"/>
      <c r="CP80" s="151"/>
      <c r="CQ80" s="151"/>
      <c r="CR80" s="151"/>
      <c r="CS80" s="151">
        <f>データ!EA7</f>
        <v>52.5</v>
      </c>
      <c r="CT80" s="151"/>
      <c r="CU80" s="151"/>
      <c r="CV80" s="151"/>
      <c r="CW80" s="151"/>
      <c r="CX80" s="151"/>
      <c r="CY80" s="151"/>
      <c r="CZ80" s="151"/>
      <c r="DA80" s="151"/>
      <c r="DB80" s="151"/>
      <c r="DC80" s="151"/>
      <c r="DD80" s="151"/>
      <c r="DE80" s="151"/>
      <c r="DF80" s="151"/>
      <c r="DG80" s="151"/>
      <c r="DH80" s="151"/>
      <c r="DI80" s="151"/>
      <c r="DJ80" s="151"/>
      <c r="DK80" s="15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48" t="s">
        <v>58</v>
      </c>
      <c r="EE80" s="149"/>
      <c r="EF80" s="149"/>
      <c r="EG80" s="149"/>
      <c r="EH80" s="149"/>
      <c r="EI80" s="149"/>
      <c r="EJ80" s="149"/>
      <c r="EK80" s="149"/>
      <c r="EL80" s="149"/>
      <c r="EM80" s="149"/>
      <c r="EN80" s="150"/>
      <c r="EO80" s="151">
        <f>データ!EH7</f>
        <v>64.099999999999994</v>
      </c>
      <c r="EP80" s="151"/>
      <c r="EQ80" s="151"/>
      <c r="ER80" s="151"/>
      <c r="ES80" s="151"/>
      <c r="ET80" s="151"/>
      <c r="EU80" s="151"/>
      <c r="EV80" s="151"/>
      <c r="EW80" s="151"/>
      <c r="EX80" s="151"/>
      <c r="EY80" s="151"/>
      <c r="EZ80" s="151"/>
      <c r="FA80" s="151"/>
      <c r="FB80" s="151"/>
      <c r="FC80" s="151"/>
      <c r="FD80" s="151"/>
      <c r="FE80" s="151"/>
      <c r="FF80" s="151"/>
      <c r="FG80" s="151"/>
      <c r="FH80" s="151">
        <f>データ!EI7</f>
        <v>64.3</v>
      </c>
      <c r="FI80" s="151"/>
      <c r="FJ80" s="151"/>
      <c r="FK80" s="151"/>
      <c r="FL80" s="151"/>
      <c r="FM80" s="151"/>
      <c r="FN80" s="151"/>
      <c r="FO80" s="151"/>
      <c r="FP80" s="151"/>
      <c r="FQ80" s="151"/>
      <c r="FR80" s="151"/>
      <c r="FS80" s="151"/>
      <c r="FT80" s="151"/>
      <c r="FU80" s="151"/>
      <c r="FV80" s="151"/>
      <c r="FW80" s="151"/>
      <c r="FX80" s="151"/>
      <c r="FY80" s="151"/>
      <c r="FZ80" s="151"/>
      <c r="GA80" s="151">
        <f>データ!EJ7</f>
        <v>66</v>
      </c>
      <c r="GB80" s="151"/>
      <c r="GC80" s="151"/>
      <c r="GD80" s="151"/>
      <c r="GE80" s="151"/>
      <c r="GF80" s="151"/>
      <c r="GG80" s="151"/>
      <c r="GH80" s="151"/>
      <c r="GI80" s="151"/>
      <c r="GJ80" s="151"/>
      <c r="GK80" s="151"/>
      <c r="GL80" s="151"/>
      <c r="GM80" s="151"/>
      <c r="GN80" s="151"/>
      <c r="GO80" s="151"/>
      <c r="GP80" s="151"/>
      <c r="GQ80" s="151"/>
      <c r="GR80" s="151"/>
      <c r="GS80" s="151"/>
      <c r="GT80" s="151">
        <f>データ!EK7</f>
        <v>67.099999999999994</v>
      </c>
      <c r="GU80" s="151"/>
      <c r="GV80" s="151"/>
      <c r="GW80" s="151"/>
      <c r="GX80" s="151"/>
      <c r="GY80" s="151"/>
      <c r="GZ80" s="151"/>
      <c r="HA80" s="151"/>
      <c r="HB80" s="151"/>
      <c r="HC80" s="151"/>
      <c r="HD80" s="151"/>
      <c r="HE80" s="151"/>
      <c r="HF80" s="151"/>
      <c r="HG80" s="151"/>
      <c r="HH80" s="151"/>
      <c r="HI80" s="151"/>
      <c r="HJ80" s="151"/>
      <c r="HK80" s="151"/>
      <c r="HL80" s="151"/>
      <c r="HM80" s="151">
        <f>データ!EL7</f>
        <v>67.900000000000006</v>
      </c>
      <c r="HN80" s="151"/>
      <c r="HO80" s="151"/>
      <c r="HP80" s="151"/>
      <c r="HQ80" s="151"/>
      <c r="HR80" s="151"/>
      <c r="HS80" s="151"/>
      <c r="HT80" s="151"/>
      <c r="HU80" s="151"/>
      <c r="HV80" s="151"/>
      <c r="HW80" s="151"/>
      <c r="HX80" s="151"/>
      <c r="HY80" s="151"/>
      <c r="HZ80" s="151"/>
      <c r="IA80" s="151"/>
      <c r="IB80" s="151"/>
      <c r="IC80" s="151"/>
      <c r="ID80" s="151"/>
      <c r="IE80" s="151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48" t="s">
        <v>58</v>
      </c>
      <c r="IZ80" s="149"/>
      <c r="JA80" s="149"/>
      <c r="JB80" s="149"/>
      <c r="JC80" s="149"/>
      <c r="JD80" s="149"/>
      <c r="JE80" s="149"/>
      <c r="JF80" s="149"/>
      <c r="JG80" s="149"/>
      <c r="JH80" s="149"/>
      <c r="JI80" s="150"/>
      <c r="JJ80" s="152">
        <f>データ!ES7</f>
        <v>51238617</v>
      </c>
      <c r="JK80" s="152"/>
      <c r="JL80" s="152"/>
      <c r="JM80" s="152"/>
      <c r="JN80" s="152"/>
      <c r="JO80" s="152"/>
      <c r="JP80" s="152"/>
      <c r="JQ80" s="152"/>
      <c r="JR80" s="152"/>
      <c r="JS80" s="152"/>
      <c r="JT80" s="152"/>
      <c r="JU80" s="152"/>
      <c r="JV80" s="152"/>
      <c r="JW80" s="152"/>
      <c r="JX80" s="152"/>
      <c r="JY80" s="152"/>
      <c r="JZ80" s="152"/>
      <c r="KA80" s="152"/>
      <c r="KB80" s="152"/>
      <c r="KC80" s="152">
        <f>データ!ET7</f>
        <v>51669762</v>
      </c>
      <c r="KD80" s="152"/>
      <c r="KE80" s="152"/>
      <c r="KF80" s="152"/>
      <c r="KG80" s="152"/>
      <c r="KH80" s="152"/>
      <c r="KI80" s="152"/>
      <c r="KJ80" s="152"/>
      <c r="KK80" s="152"/>
      <c r="KL80" s="152"/>
      <c r="KM80" s="152"/>
      <c r="KN80" s="152"/>
      <c r="KO80" s="152"/>
      <c r="KP80" s="152"/>
      <c r="KQ80" s="152"/>
      <c r="KR80" s="152"/>
      <c r="KS80" s="152"/>
      <c r="KT80" s="152"/>
      <c r="KU80" s="152"/>
      <c r="KV80" s="152">
        <f>データ!EU7</f>
        <v>53351028</v>
      </c>
      <c r="KW80" s="152"/>
      <c r="KX80" s="152"/>
      <c r="KY80" s="152"/>
      <c r="KZ80" s="152"/>
      <c r="LA80" s="152"/>
      <c r="LB80" s="152"/>
      <c r="LC80" s="152"/>
      <c r="LD80" s="152"/>
      <c r="LE80" s="152"/>
      <c r="LF80" s="152"/>
      <c r="LG80" s="152"/>
      <c r="LH80" s="152"/>
      <c r="LI80" s="152"/>
      <c r="LJ80" s="152"/>
      <c r="LK80" s="152"/>
      <c r="LL80" s="152"/>
      <c r="LM80" s="152"/>
      <c r="LN80" s="152"/>
      <c r="LO80" s="152">
        <f>データ!EV7</f>
        <v>55620962</v>
      </c>
      <c r="LP80" s="152"/>
      <c r="LQ80" s="152"/>
      <c r="LR80" s="152"/>
      <c r="LS80" s="152"/>
      <c r="LT80" s="152"/>
      <c r="LU80" s="152"/>
      <c r="LV80" s="152"/>
      <c r="LW80" s="152"/>
      <c r="LX80" s="152"/>
      <c r="LY80" s="152"/>
      <c r="LZ80" s="152"/>
      <c r="MA80" s="152"/>
      <c r="MB80" s="152"/>
      <c r="MC80" s="152"/>
      <c r="MD80" s="152"/>
      <c r="ME80" s="152"/>
      <c r="MF80" s="152"/>
      <c r="MG80" s="152"/>
      <c r="MH80" s="152">
        <f>データ!EW7</f>
        <v>57155394</v>
      </c>
      <c r="MI80" s="152"/>
      <c r="MJ80" s="152"/>
      <c r="MK80" s="152"/>
      <c r="ML80" s="152"/>
      <c r="MM80" s="152"/>
      <c r="MN80" s="152"/>
      <c r="MO80" s="152"/>
      <c r="MP80" s="152"/>
      <c r="MQ80" s="152"/>
      <c r="MR80" s="152"/>
      <c r="MS80" s="152"/>
      <c r="MT80" s="152"/>
      <c r="MU80" s="152"/>
      <c r="MV80" s="152"/>
      <c r="MW80" s="152"/>
      <c r="MX80" s="152"/>
      <c r="MY80" s="152"/>
      <c r="MZ80" s="152"/>
      <c r="NA80" s="5"/>
      <c r="NB80" s="5"/>
      <c r="NC80" s="5"/>
      <c r="ND80" s="5"/>
      <c r="NE80" s="5"/>
      <c r="NF80" s="5"/>
      <c r="NG80" s="39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 x14ac:dyDescent="0.2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 x14ac:dyDescent="0.2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 x14ac:dyDescent="0.2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 x14ac:dyDescent="0.2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 x14ac:dyDescent="0.2">
      <c r="B85" t="s">
        <v>83</v>
      </c>
      <c r="C85" s="2"/>
      <c r="BH85" s="2"/>
      <c r="GR85" s="2"/>
      <c r="IV85" s="2"/>
      <c r="LD85" s="2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 x14ac:dyDescent="0.2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 x14ac:dyDescent="0.2">
      <c r="A89" s="44"/>
      <c r="B89" s="45" t="s">
        <v>84</v>
      </c>
      <c r="C89" s="45" t="s">
        <v>85</v>
      </c>
      <c r="D89" s="45" t="s">
        <v>86</v>
      </c>
      <c r="E89" s="45" t="s">
        <v>87</v>
      </c>
      <c r="F89" s="45" t="s">
        <v>88</v>
      </c>
      <c r="G89" s="45" t="s">
        <v>89</v>
      </c>
      <c r="H89" s="45" t="s">
        <v>90</v>
      </c>
      <c r="I89" s="45" t="s">
        <v>91</v>
      </c>
      <c r="J89" s="45" t="s">
        <v>92</v>
      </c>
      <c r="K89" s="45" t="s">
        <v>93</v>
      </c>
      <c r="L89" s="45" t="s">
        <v>86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 x14ac:dyDescent="0.2">
      <c r="A90" s="44"/>
      <c r="B90" s="45" t="str">
        <f>データ!AR6</f>
        <v>【98.2】</v>
      </c>
      <c r="C90" s="45" t="str">
        <f>データ!BC6</f>
        <v>【89.5】</v>
      </c>
      <c r="D90" s="45" t="str">
        <f>データ!BN6</f>
        <v>【59.6】</v>
      </c>
      <c r="E90" s="45" t="str">
        <f>データ!BY6</f>
        <v>【74.7】</v>
      </c>
      <c r="F90" s="45" t="str">
        <f>データ!CJ6</f>
        <v>【53,621】</v>
      </c>
      <c r="G90" s="45" t="str">
        <f>データ!CU6</f>
        <v>【15,586】</v>
      </c>
      <c r="H90" s="45" t="str">
        <f>データ!DF6</f>
        <v>【54.6】</v>
      </c>
      <c r="I90" s="45" t="str">
        <f>データ!DQ6</f>
        <v>【25.0】</v>
      </c>
      <c r="J90" s="45" t="str">
        <f>データ!EB6</f>
        <v>【53.5】</v>
      </c>
      <c r="K90" s="45" t="str">
        <f>データ!EM6</f>
        <v>【70.0】</v>
      </c>
      <c r="L90" s="45" t="str">
        <f>データ!EX6</f>
        <v>【48,132,898】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4rO/oIM4Vj2eeQmcGKtEarXItIeso8DL2ymJqrhxP3uvNa2UBMJV0bStE83NaqYZWOo/AkzbyJwvvHxH/NFE6w==" saltValue="tmz21AOzg3aOrD5bWWdRjg==" spinCount="100000" sheet="1" objects="1" scenarios="1" formatCells="0" formatColumns="0" formatRows="0"/>
  <mergeCells count="261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J18:NL19"/>
    <mergeCell ref="NM18:NN19"/>
    <mergeCell ref="NO18:NQ19"/>
    <mergeCell ref="NR18:NS19"/>
    <mergeCell ref="NT18:NV19"/>
    <mergeCell ref="NW18:NX19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O18 NJ18 NT18">
      <formula1>$OC$18:$OC$52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 x14ac:dyDescent="0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 x14ac:dyDescent="0.2">
      <c r="A1" t="s">
        <v>94</v>
      </c>
      <c r="AH1" s="47">
        <v>1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/>
      <c r="AS1" s="47">
        <v>1</v>
      </c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/>
      <c r="BD1" s="47">
        <v>1</v>
      </c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/>
      <c r="BO1" s="47">
        <v>1</v>
      </c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/>
      <c r="BZ1" s="47">
        <v>1</v>
      </c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/>
      <c r="CK1" s="47">
        <v>1</v>
      </c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/>
      <c r="CV1" s="47">
        <v>1</v>
      </c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/>
      <c r="DG1" s="47">
        <v>1</v>
      </c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/>
      <c r="DR1" s="47">
        <v>1</v>
      </c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/>
      <c r="EC1" s="47">
        <v>1</v>
      </c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/>
      <c r="EN1" s="47">
        <v>1</v>
      </c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/>
    </row>
    <row r="2" spans="1:154" x14ac:dyDescent="0.2">
      <c r="A2" s="48" t="s">
        <v>95</v>
      </c>
      <c r="B2" s="48">
        <f>COLUMN()-1</f>
        <v>1</v>
      </c>
      <c r="C2" s="48">
        <f t="shared" ref="C2:EM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ref="EN2:EX2" si="1">COLUMN()-1</f>
        <v>143</v>
      </c>
      <c r="EO2" s="48">
        <f t="shared" si="1"/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</row>
    <row r="3" spans="1:154" ht="13.2" customHeight="1" x14ac:dyDescent="0.2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2" t="s">
        <v>104</v>
      </c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5"/>
      <c r="DR3" s="52" t="s">
        <v>81</v>
      </c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6"/>
      <c r="ED3" s="53"/>
      <c r="EE3" s="53"/>
      <c r="EF3" s="53"/>
      <c r="EG3" s="53"/>
      <c r="EH3" s="53"/>
      <c r="EI3" s="53"/>
      <c r="EJ3" s="53"/>
      <c r="EK3" s="53"/>
      <c r="EL3" s="53"/>
      <c r="EM3" s="53"/>
      <c r="EN3" s="54"/>
      <c r="EO3" s="54"/>
      <c r="EP3" s="54"/>
      <c r="EQ3" s="54"/>
      <c r="ER3" s="54"/>
      <c r="ES3" s="54"/>
      <c r="ET3" s="54"/>
      <c r="EU3" s="54"/>
      <c r="EV3" s="54"/>
      <c r="EW3" s="54"/>
      <c r="EX3" s="57"/>
    </row>
    <row r="4" spans="1:154" ht="13.5" customHeight="1" x14ac:dyDescent="0.2">
      <c r="A4" s="48" t="s">
        <v>105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158" t="s">
        <v>106</v>
      </c>
      <c r="AI4" s="159"/>
      <c r="AJ4" s="159"/>
      <c r="AK4" s="159"/>
      <c r="AL4" s="159"/>
      <c r="AM4" s="159"/>
      <c r="AN4" s="159"/>
      <c r="AO4" s="159"/>
      <c r="AP4" s="159"/>
      <c r="AQ4" s="159"/>
      <c r="AR4" s="160"/>
      <c r="AS4" s="154" t="s">
        <v>107</v>
      </c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4" t="s">
        <v>108</v>
      </c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8" t="s">
        <v>109</v>
      </c>
      <c r="BP4" s="159"/>
      <c r="BQ4" s="159"/>
      <c r="BR4" s="159"/>
      <c r="BS4" s="159"/>
      <c r="BT4" s="159"/>
      <c r="BU4" s="159"/>
      <c r="BV4" s="159"/>
      <c r="BW4" s="159"/>
      <c r="BX4" s="159"/>
      <c r="BY4" s="160"/>
      <c r="BZ4" s="153" t="s">
        <v>110</v>
      </c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4" t="s">
        <v>111</v>
      </c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 t="s">
        <v>112</v>
      </c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 t="s">
        <v>113</v>
      </c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8" t="s">
        <v>114</v>
      </c>
      <c r="DS4" s="159"/>
      <c r="DT4" s="159"/>
      <c r="DU4" s="159"/>
      <c r="DV4" s="159"/>
      <c r="DW4" s="159"/>
      <c r="DX4" s="159"/>
      <c r="DY4" s="159"/>
      <c r="DZ4" s="159"/>
      <c r="EA4" s="159"/>
      <c r="EB4" s="160"/>
      <c r="EC4" s="153" t="s">
        <v>115</v>
      </c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 t="s">
        <v>116</v>
      </c>
      <c r="EO4" s="153"/>
      <c r="EP4" s="153"/>
      <c r="EQ4" s="153"/>
      <c r="ER4" s="153"/>
      <c r="ES4" s="153"/>
      <c r="ET4" s="153"/>
      <c r="EU4" s="153"/>
      <c r="EV4" s="153"/>
      <c r="EW4" s="153"/>
      <c r="EX4" s="153"/>
    </row>
    <row r="5" spans="1:154" x14ac:dyDescent="0.2">
      <c r="A5" s="48" t="s">
        <v>117</v>
      </c>
      <c r="B5" s="61"/>
      <c r="C5" s="61"/>
      <c r="D5" s="61"/>
      <c r="E5" s="61"/>
      <c r="F5" s="61"/>
      <c r="G5" s="61"/>
      <c r="H5" s="62" t="s">
        <v>118</v>
      </c>
      <c r="I5" s="62" t="s">
        <v>119</v>
      </c>
      <c r="J5" s="62" t="s">
        <v>120</v>
      </c>
      <c r="K5" s="62" t="s">
        <v>1</v>
      </c>
      <c r="L5" s="62" t="s">
        <v>2</v>
      </c>
      <c r="M5" s="62" t="s">
        <v>3</v>
      </c>
      <c r="N5" s="62" t="s">
        <v>121</v>
      </c>
      <c r="O5" s="62" t="s">
        <v>5</v>
      </c>
      <c r="P5" s="62" t="s">
        <v>122</v>
      </c>
      <c r="Q5" s="62" t="s">
        <v>123</v>
      </c>
      <c r="R5" s="62" t="s">
        <v>124</v>
      </c>
      <c r="S5" s="62" t="s">
        <v>125</v>
      </c>
      <c r="T5" s="62" t="s">
        <v>126</v>
      </c>
      <c r="U5" s="62" t="s">
        <v>127</v>
      </c>
      <c r="V5" s="62" t="s">
        <v>128</v>
      </c>
      <c r="W5" s="62" t="s">
        <v>129</v>
      </c>
      <c r="X5" s="62" t="s">
        <v>130</v>
      </c>
      <c r="Y5" s="62" t="s">
        <v>131</v>
      </c>
      <c r="Z5" s="62" t="s">
        <v>132</v>
      </c>
      <c r="AA5" s="62" t="s">
        <v>133</v>
      </c>
      <c r="AB5" s="62" t="s">
        <v>134</v>
      </c>
      <c r="AC5" s="62" t="s">
        <v>135</v>
      </c>
      <c r="AD5" s="62" t="s">
        <v>136</v>
      </c>
      <c r="AE5" s="62" t="s">
        <v>137</v>
      </c>
      <c r="AF5" s="62" t="s">
        <v>138</v>
      </c>
      <c r="AG5" s="62" t="s">
        <v>139</v>
      </c>
      <c r="AH5" s="62" t="s">
        <v>140</v>
      </c>
      <c r="AI5" s="62" t="s">
        <v>141</v>
      </c>
      <c r="AJ5" s="62" t="s">
        <v>142</v>
      </c>
      <c r="AK5" s="62" t="s">
        <v>143</v>
      </c>
      <c r="AL5" s="62" t="s">
        <v>144</v>
      </c>
      <c r="AM5" s="62" t="s">
        <v>145</v>
      </c>
      <c r="AN5" s="62" t="s">
        <v>146</v>
      </c>
      <c r="AO5" s="62" t="s">
        <v>147</v>
      </c>
      <c r="AP5" s="62" t="s">
        <v>148</v>
      </c>
      <c r="AQ5" s="62" t="s">
        <v>149</v>
      </c>
      <c r="AR5" s="62" t="s">
        <v>150</v>
      </c>
      <c r="AS5" s="62" t="s">
        <v>140</v>
      </c>
      <c r="AT5" s="62" t="s">
        <v>151</v>
      </c>
      <c r="AU5" s="62" t="s">
        <v>152</v>
      </c>
      <c r="AV5" s="62" t="s">
        <v>143</v>
      </c>
      <c r="AW5" s="62" t="s">
        <v>153</v>
      </c>
      <c r="AX5" s="62" t="s">
        <v>145</v>
      </c>
      <c r="AY5" s="62" t="s">
        <v>146</v>
      </c>
      <c r="AZ5" s="62" t="s">
        <v>147</v>
      </c>
      <c r="BA5" s="62" t="s">
        <v>148</v>
      </c>
      <c r="BB5" s="62" t="s">
        <v>149</v>
      </c>
      <c r="BC5" s="62" t="s">
        <v>150</v>
      </c>
      <c r="BD5" s="62" t="s">
        <v>154</v>
      </c>
      <c r="BE5" s="62" t="s">
        <v>155</v>
      </c>
      <c r="BF5" s="62" t="s">
        <v>142</v>
      </c>
      <c r="BG5" s="62" t="s">
        <v>156</v>
      </c>
      <c r="BH5" s="62" t="s">
        <v>157</v>
      </c>
      <c r="BI5" s="62" t="s">
        <v>145</v>
      </c>
      <c r="BJ5" s="62" t="s">
        <v>146</v>
      </c>
      <c r="BK5" s="62" t="s">
        <v>147</v>
      </c>
      <c r="BL5" s="62" t="s">
        <v>148</v>
      </c>
      <c r="BM5" s="62" t="s">
        <v>149</v>
      </c>
      <c r="BN5" s="62" t="s">
        <v>150</v>
      </c>
      <c r="BO5" s="62" t="s">
        <v>140</v>
      </c>
      <c r="BP5" s="62" t="s">
        <v>141</v>
      </c>
      <c r="BQ5" s="62" t="s">
        <v>142</v>
      </c>
      <c r="BR5" s="62" t="s">
        <v>143</v>
      </c>
      <c r="BS5" s="62" t="s">
        <v>153</v>
      </c>
      <c r="BT5" s="62" t="s">
        <v>145</v>
      </c>
      <c r="BU5" s="62" t="s">
        <v>146</v>
      </c>
      <c r="BV5" s="62" t="s">
        <v>147</v>
      </c>
      <c r="BW5" s="62" t="s">
        <v>148</v>
      </c>
      <c r="BX5" s="62" t="s">
        <v>149</v>
      </c>
      <c r="BY5" s="62" t="s">
        <v>150</v>
      </c>
      <c r="BZ5" s="62" t="s">
        <v>140</v>
      </c>
      <c r="CA5" s="62" t="s">
        <v>155</v>
      </c>
      <c r="CB5" s="62" t="s">
        <v>158</v>
      </c>
      <c r="CC5" s="62" t="s">
        <v>156</v>
      </c>
      <c r="CD5" s="62" t="s">
        <v>153</v>
      </c>
      <c r="CE5" s="62" t="s">
        <v>145</v>
      </c>
      <c r="CF5" s="62" t="s">
        <v>146</v>
      </c>
      <c r="CG5" s="62" t="s">
        <v>147</v>
      </c>
      <c r="CH5" s="62" t="s">
        <v>148</v>
      </c>
      <c r="CI5" s="62" t="s">
        <v>149</v>
      </c>
      <c r="CJ5" s="62" t="s">
        <v>150</v>
      </c>
      <c r="CK5" s="62" t="s">
        <v>159</v>
      </c>
      <c r="CL5" s="62" t="s">
        <v>155</v>
      </c>
      <c r="CM5" s="62" t="s">
        <v>142</v>
      </c>
      <c r="CN5" s="62" t="s">
        <v>156</v>
      </c>
      <c r="CO5" s="62" t="s">
        <v>157</v>
      </c>
      <c r="CP5" s="62" t="s">
        <v>145</v>
      </c>
      <c r="CQ5" s="62" t="s">
        <v>146</v>
      </c>
      <c r="CR5" s="62" t="s">
        <v>147</v>
      </c>
      <c r="CS5" s="62" t="s">
        <v>148</v>
      </c>
      <c r="CT5" s="62" t="s">
        <v>149</v>
      </c>
      <c r="CU5" s="62" t="s">
        <v>150</v>
      </c>
      <c r="CV5" s="62" t="s">
        <v>140</v>
      </c>
      <c r="CW5" s="62" t="s">
        <v>151</v>
      </c>
      <c r="CX5" s="62" t="s">
        <v>142</v>
      </c>
      <c r="CY5" s="62" t="s">
        <v>143</v>
      </c>
      <c r="CZ5" s="62" t="s">
        <v>153</v>
      </c>
      <c r="DA5" s="62" t="s">
        <v>145</v>
      </c>
      <c r="DB5" s="62" t="s">
        <v>146</v>
      </c>
      <c r="DC5" s="62" t="s">
        <v>147</v>
      </c>
      <c r="DD5" s="62" t="s">
        <v>148</v>
      </c>
      <c r="DE5" s="62" t="s">
        <v>149</v>
      </c>
      <c r="DF5" s="62" t="s">
        <v>150</v>
      </c>
      <c r="DG5" s="62" t="s">
        <v>140</v>
      </c>
      <c r="DH5" s="62" t="s">
        <v>155</v>
      </c>
      <c r="DI5" s="62" t="s">
        <v>142</v>
      </c>
      <c r="DJ5" s="62" t="s">
        <v>143</v>
      </c>
      <c r="DK5" s="62" t="s">
        <v>153</v>
      </c>
      <c r="DL5" s="62" t="s">
        <v>145</v>
      </c>
      <c r="DM5" s="62" t="s">
        <v>146</v>
      </c>
      <c r="DN5" s="62" t="s">
        <v>147</v>
      </c>
      <c r="DO5" s="62" t="s">
        <v>148</v>
      </c>
      <c r="DP5" s="62" t="s">
        <v>149</v>
      </c>
      <c r="DQ5" s="62" t="s">
        <v>150</v>
      </c>
      <c r="DR5" s="62" t="s">
        <v>160</v>
      </c>
      <c r="DS5" s="62" t="s">
        <v>155</v>
      </c>
      <c r="DT5" s="62" t="s">
        <v>152</v>
      </c>
      <c r="DU5" s="62" t="s">
        <v>143</v>
      </c>
      <c r="DV5" s="62" t="s">
        <v>153</v>
      </c>
      <c r="DW5" s="62" t="s">
        <v>145</v>
      </c>
      <c r="DX5" s="62" t="s">
        <v>146</v>
      </c>
      <c r="DY5" s="62" t="s">
        <v>147</v>
      </c>
      <c r="DZ5" s="62" t="s">
        <v>148</v>
      </c>
      <c r="EA5" s="62" t="s">
        <v>149</v>
      </c>
      <c r="EB5" s="62" t="s">
        <v>150</v>
      </c>
      <c r="EC5" s="62" t="s">
        <v>160</v>
      </c>
      <c r="ED5" s="62" t="s">
        <v>151</v>
      </c>
      <c r="EE5" s="62" t="s">
        <v>152</v>
      </c>
      <c r="EF5" s="62" t="s">
        <v>161</v>
      </c>
      <c r="EG5" s="62" t="s">
        <v>153</v>
      </c>
      <c r="EH5" s="62" t="s">
        <v>145</v>
      </c>
      <c r="EI5" s="62" t="s">
        <v>146</v>
      </c>
      <c r="EJ5" s="62" t="s">
        <v>147</v>
      </c>
      <c r="EK5" s="62" t="s">
        <v>148</v>
      </c>
      <c r="EL5" s="62" t="s">
        <v>149</v>
      </c>
      <c r="EM5" s="62" t="s">
        <v>162</v>
      </c>
      <c r="EN5" s="62" t="s">
        <v>160</v>
      </c>
      <c r="EO5" s="62" t="s">
        <v>151</v>
      </c>
      <c r="EP5" s="62" t="s">
        <v>152</v>
      </c>
      <c r="EQ5" s="62" t="s">
        <v>143</v>
      </c>
      <c r="ER5" s="62" t="s">
        <v>153</v>
      </c>
      <c r="ES5" s="62" t="s">
        <v>145</v>
      </c>
      <c r="ET5" s="62" t="s">
        <v>146</v>
      </c>
      <c r="EU5" s="62" t="s">
        <v>147</v>
      </c>
      <c r="EV5" s="62" t="s">
        <v>148</v>
      </c>
      <c r="EW5" s="62" t="s">
        <v>149</v>
      </c>
      <c r="EX5" s="62" t="s">
        <v>150</v>
      </c>
    </row>
    <row r="6" spans="1:154" s="67" customFormat="1" x14ac:dyDescent="0.2">
      <c r="A6" s="48" t="s">
        <v>163</v>
      </c>
      <c r="B6" s="63">
        <f>B8</f>
        <v>2019</v>
      </c>
      <c r="C6" s="63">
        <f t="shared" ref="C6:M6" si="2">C8</f>
        <v>72044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1</v>
      </c>
      <c r="H6" s="155" t="str">
        <f>IF(H8&lt;&gt;I8,H8,"")&amp;IF(I8&lt;&gt;J8,I8,"")&amp;"　"&amp;J8</f>
        <v>福島県いわき市　いわき市医療センター</v>
      </c>
      <c r="I6" s="156"/>
      <c r="J6" s="157"/>
      <c r="K6" s="63" t="str">
        <f t="shared" si="2"/>
        <v>条例全部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500床以上</v>
      </c>
      <c r="O6" s="63" t="str">
        <f>O8</f>
        <v>学術・研究機関出身</v>
      </c>
      <c r="P6" s="63" t="str">
        <f>P8</f>
        <v>直営</v>
      </c>
      <c r="Q6" s="64">
        <f t="shared" ref="Q6:AG6" si="3">Q8</f>
        <v>28</v>
      </c>
      <c r="R6" s="63" t="str">
        <f t="shared" si="3"/>
        <v>対象</v>
      </c>
      <c r="S6" s="63" t="str">
        <f t="shared" si="3"/>
        <v>ド 透 I 未 訓 ガ</v>
      </c>
      <c r="T6" s="63" t="str">
        <f t="shared" si="3"/>
        <v>救 臨 が 感 災 地 輪</v>
      </c>
      <c r="U6" s="64">
        <f>U8</f>
        <v>321535</v>
      </c>
      <c r="V6" s="64">
        <f>V8</f>
        <v>63451</v>
      </c>
      <c r="W6" s="63" t="str">
        <f>W8</f>
        <v>非該当</v>
      </c>
      <c r="X6" s="63" t="str">
        <f t="shared" si="3"/>
        <v>７：１</v>
      </c>
      <c r="Y6" s="64">
        <f t="shared" si="3"/>
        <v>679</v>
      </c>
      <c r="Z6" s="64" t="str">
        <f t="shared" si="3"/>
        <v>-</v>
      </c>
      <c r="AA6" s="64">
        <f t="shared" si="3"/>
        <v>15</v>
      </c>
      <c r="AB6" s="64" t="str">
        <f t="shared" si="3"/>
        <v>-</v>
      </c>
      <c r="AC6" s="64">
        <f t="shared" si="3"/>
        <v>6</v>
      </c>
      <c r="AD6" s="64">
        <f t="shared" si="3"/>
        <v>700</v>
      </c>
      <c r="AE6" s="64">
        <f t="shared" si="3"/>
        <v>679</v>
      </c>
      <c r="AF6" s="64" t="str">
        <f t="shared" si="3"/>
        <v>-</v>
      </c>
      <c r="AG6" s="64">
        <f t="shared" si="3"/>
        <v>679</v>
      </c>
      <c r="AH6" s="65">
        <f>IF(AH8="-",NA(),AH8)</f>
        <v>108.5</v>
      </c>
      <c r="AI6" s="65">
        <f t="shared" ref="AI6:AQ6" si="4">IF(AI8="-",NA(),AI8)</f>
        <v>105.8</v>
      </c>
      <c r="AJ6" s="65">
        <f t="shared" si="4"/>
        <v>109.1</v>
      </c>
      <c r="AK6" s="65">
        <f t="shared" si="4"/>
        <v>99.8</v>
      </c>
      <c r="AL6" s="65">
        <f t="shared" si="4"/>
        <v>96.1</v>
      </c>
      <c r="AM6" s="65">
        <f t="shared" si="4"/>
        <v>100.3</v>
      </c>
      <c r="AN6" s="65">
        <f t="shared" si="4"/>
        <v>99.8</v>
      </c>
      <c r="AO6" s="65">
        <f t="shared" si="4"/>
        <v>100.1</v>
      </c>
      <c r="AP6" s="65">
        <f t="shared" si="4"/>
        <v>100</v>
      </c>
      <c r="AQ6" s="65">
        <f t="shared" si="4"/>
        <v>99.2</v>
      </c>
      <c r="AR6" s="65" t="str">
        <f>IF(AR8="-","【-】","【"&amp;SUBSTITUTE(TEXT(AR8,"#,##0.0"),"-","△")&amp;"】")</f>
        <v>【98.2】</v>
      </c>
      <c r="AS6" s="65">
        <f>IF(AS8="-",NA(),AS8)</f>
        <v>98.5</v>
      </c>
      <c r="AT6" s="65">
        <f t="shared" ref="AT6:BB6" si="5">IF(AT8="-",NA(),AT8)</f>
        <v>94.8</v>
      </c>
      <c r="AU6" s="65">
        <f t="shared" si="5"/>
        <v>98.3</v>
      </c>
      <c r="AV6" s="65">
        <f t="shared" si="5"/>
        <v>90.5</v>
      </c>
      <c r="AW6" s="65">
        <f t="shared" si="5"/>
        <v>82.9</v>
      </c>
      <c r="AX6" s="65">
        <f t="shared" si="5"/>
        <v>94.4</v>
      </c>
      <c r="AY6" s="65">
        <f t="shared" si="5"/>
        <v>93.6</v>
      </c>
      <c r="AZ6" s="65">
        <f t="shared" si="5"/>
        <v>94</v>
      </c>
      <c r="BA6" s="65">
        <f t="shared" si="5"/>
        <v>94.1</v>
      </c>
      <c r="BB6" s="65">
        <f t="shared" si="5"/>
        <v>93.7</v>
      </c>
      <c r="BC6" s="65" t="str">
        <f>IF(BC8="-","【-】","【"&amp;SUBSTITUTE(TEXT(BC8,"#,##0.0"),"-","△")&amp;"】")</f>
        <v>【89.5】</v>
      </c>
      <c r="BD6" s="65">
        <f>IF(BD8="-",NA(),BD8)</f>
        <v>53.3</v>
      </c>
      <c r="BE6" s="65">
        <f t="shared" ref="BE6:BM6" si="6">IF(BE8="-",NA(),BE8)</f>
        <v>48.5</v>
      </c>
      <c r="BF6" s="65">
        <f t="shared" si="6"/>
        <v>38.5</v>
      </c>
      <c r="BG6" s="65">
        <f t="shared" si="6"/>
        <v>39.299999999999997</v>
      </c>
      <c r="BH6" s="65">
        <f t="shared" si="6"/>
        <v>42.5</v>
      </c>
      <c r="BI6" s="65">
        <f t="shared" si="6"/>
        <v>36.799999999999997</v>
      </c>
      <c r="BJ6" s="65">
        <f t="shared" si="6"/>
        <v>33.9</v>
      </c>
      <c r="BK6" s="65">
        <f t="shared" si="6"/>
        <v>34.9</v>
      </c>
      <c r="BL6" s="65">
        <f t="shared" si="6"/>
        <v>32.6</v>
      </c>
      <c r="BM6" s="65">
        <f t="shared" si="6"/>
        <v>27</v>
      </c>
      <c r="BN6" s="65" t="str">
        <f>IF(BN8="-","【-】","【"&amp;SUBSTITUTE(TEXT(BN8,"#,##0.0"),"-","△")&amp;"】")</f>
        <v>【59.6】</v>
      </c>
      <c r="BO6" s="65">
        <f>IF(BO8="-",NA(),BO8)</f>
        <v>73.7</v>
      </c>
      <c r="BP6" s="65">
        <f t="shared" ref="BP6:BX6" si="7">IF(BP8="-",NA(),BP8)</f>
        <v>69.900000000000006</v>
      </c>
      <c r="BQ6" s="65">
        <f t="shared" si="7"/>
        <v>68.8</v>
      </c>
      <c r="BR6" s="65">
        <f t="shared" si="7"/>
        <v>72.3</v>
      </c>
      <c r="BS6" s="65">
        <f t="shared" si="7"/>
        <v>72.7</v>
      </c>
      <c r="BT6" s="65">
        <f t="shared" si="7"/>
        <v>80.7</v>
      </c>
      <c r="BU6" s="65">
        <f t="shared" si="7"/>
        <v>79.5</v>
      </c>
      <c r="BV6" s="65">
        <f t="shared" si="7"/>
        <v>79.900000000000006</v>
      </c>
      <c r="BW6" s="65">
        <f t="shared" si="7"/>
        <v>80.2</v>
      </c>
      <c r="BX6" s="65">
        <f t="shared" si="7"/>
        <v>79.8</v>
      </c>
      <c r="BY6" s="65" t="str">
        <f>IF(BY8="-","【-】","【"&amp;SUBSTITUTE(TEXT(BY8,"#,##0.0"),"-","△")&amp;"】")</f>
        <v>【74.7】</v>
      </c>
      <c r="BZ6" s="66">
        <f>IF(BZ8="-",NA(),BZ8)</f>
        <v>69093</v>
      </c>
      <c r="CA6" s="66">
        <f t="shared" ref="CA6:CI6" si="8">IF(CA8="-",NA(),CA8)</f>
        <v>70097</v>
      </c>
      <c r="CB6" s="66">
        <f t="shared" si="8"/>
        <v>75064</v>
      </c>
      <c r="CC6" s="66">
        <f t="shared" si="8"/>
        <v>74781</v>
      </c>
      <c r="CD6" s="66">
        <f t="shared" si="8"/>
        <v>75706</v>
      </c>
      <c r="CE6" s="66">
        <f t="shared" si="8"/>
        <v>62913</v>
      </c>
      <c r="CF6" s="66">
        <f t="shared" si="8"/>
        <v>64765</v>
      </c>
      <c r="CG6" s="66">
        <f t="shared" si="8"/>
        <v>66228</v>
      </c>
      <c r="CH6" s="66">
        <f t="shared" si="8"/>
        <v>68751</v>
      </c>
      <c r="CI6" s="66">
        <f t="shared" si="8"/>
        <v>70630</v>
      </c>
      <c r="CJ6" s="65" t="str">
        <f>IF(CJ8="-","【-】","【"&amp;SUBSTITUTE(TEXT(CJ8,"#,##0"),"-","△")&amp;"】")</f>
        <v>【53,621】</v>
      </c>
      <c r="CK6" s="66">
        <f>IF(CK8="-",NA(),CK8)</f>
        <v>13844</v>
      </c>
      <c r="CL6" s="66">
        <f t="shared" ref="CL6:CT6" si="9">IF(CL8="-",NA(),CL8)</f>
        <v>14502</v>
      </c>
      <c r="CM6" s="66">
        <f t="shared" si="9"/>
        <v>14810</v>
      </c>
      <c r="CN6" s="66">
        <f t="shared" si="9"/>
        <v>15868</v>
      </c>
      <c r="CO6" s="66">
        <f t="shared" si="9"/>
        <v>16847</v>
      </c>
      <c r="CP6" s="66">
        <f t="shared" si="9"/>
        <v>16993</v>
      </c>
      <c r="CQ6" s="66">
        <f t="shared" si="9"/>
        <v>17680</v>
      </c>
      <c r="CR6" s="66">
        <f t="shared" si="9"/>
        <v>18393</v>
      </c>
      <c r="CS6" s="66">
        <f t="shared" si="9"/>
        <v>19207</v>
      </c>
      <c r="CT6" s="66">
        <f t="shared" si="9"/>
        <v>20687</v>
      </c>
      <c r="CU6" s="65" t="str">
        <f>IF(CU8="-","【-】","【"&amp;SUBSTITUTE(TEXT(CU8,"#,##0"),"-","△")&amp;"】")</f>
        <v>【15,586】</v>
      </c>
      <c r="CV6" s="65">
        <f>IF(CV8="-",NA(),CV8)</f>
        <v>47.4</v>
      </c>
      <c r="CW6" s="65">
        <f t="shared" ref="CW6:DE6" si="10">IF(CW8="-",NA(),CW8)</f>
        <v>50.5</v>
      </c>
      <c r="CX6" s="65">
        <f t="shared" si="10"/>
        <v>47.3</v>
      </c>
      <c r="CY6" s="65">
        <f t="shared" si="10"/>
        <v>49.1</v>
      </c>
      <c r="CZ6" s="65">
        <f t="shared" si="10"/>
        <v>49.2</v>
      </c>
      <c r="DA6" s="65">
        <f t="shared" si="10"/>
        <v>48.5</v>
      </c>
      <c r="DB6" s="65">
        <f t="shared" si="10"/>
        <v>49.2</v>
      </c>
      <c r="DC6" s="65">
        <f t="shared" si="10"/>
        <v>48.7</v>
      </c>
      <c r="DD6" s="65">
        <f t="shared" si="10"/>
        <v>48.3</v>
      </c>
      <c r="DE6" s="65">
        <f t="shared" si="10"/>
        <v>47.7</v>
      </c>
      <c r="DF6" s="65" t="str">
        <f>IF(DF8="-","【-】","【"&amp;SUBSTITUTE(TEXT(DF8,"#,##0.0"),"-","△")&amp;"】")</f>
        <v>【54.6】</v>
      </c>
      <c r="DG6" s="65">
        <f>IF(DG8="-",NA(),DG8)</f>
        <v>28.9</v>
      </c>
      <c r="DH6" s="65">
        <f t="shared" ref="DH6:DP6" si="11">IF(DH8="-",NA(),DH8)</f>
        <v>29</v>
      </c>
      <c r="DI6" s="65">
        <f t="shared" si="11"/>
        <v>29.2</v>
      </c>
      <c r="DJ6" s="65">
        <f t="shared" si="11"/>
        <v>30.8</v>
      </c>
      <c r="DK6" s="65">
        <f t="shared" si="11"/>
        <v>30.5</v>
      </c>
      <c r="DL6" s="65">
        <f t="shared" si="11"/>
        <v>27.5</v>
      </c>
      <c r="DM6" s="65">
        <f t="shared" si="11"/>
        <v>27.4</v>
      </c>
      <c r="DN6" s="65">
        <f t="shared" si="11"/>
        <v>27.8</v>
      </c>
      <c r="DO6" s="65">
        <f t="shared" si="11"/>
        <v>28.1</v>
      </c>
      <c r="DP6" s="65">
        <f t="shared" si="11"/>
        <v>29.2</v>
      </c>
      <c r="DQ6" s="65" t="str">
        <f>IF(DQ8="-","【-】","【"&amp;SUBSTITUTE(TEXT(DQ8,"#,##0.0"),"-","△")&amp;"】")</f>
        <v>【25.0】</v>
      </c>
      <c r="DR6" s="65">
        <f>IF(DR8="-",NA(),DR8)</f>
        <v>64.400000000000006</v>
      </c>
      <c r="DS6" s="65">
        <f t="shared" ref="DS6:EA6" si="12">IF(DS8="-",NA(),DS8)</f>
        <v>67.599999999999994</v>
      </c>
      <c r="DT6" s="65">
        <f t="shared" si="12"/>
        <v>71.8</v>
      </c>
      <c r="DU6" s="65">
        <f t="shared" si="12"/>
        <v>25.7</v>
      </c>
      <c r="DV6" s="65">
        <f t="shared" si="12"/>
        <v>21.9</v>
      </c>
      <c r="DW6" s="65">
        <f t="shared" si="12"/>
        <v>51.3</v>
      </c>
      <c r="DX6" s="65">
        <f t="shared" si="12"/>
        <v>51.2</v>
      </c>
      <c r="DY6" s="65">
        <f t="shared" si="12"/>
        <v>52</v>
      </c>
      <c r="DZ6" s="65">
        <f t="shared" si="12"/>
        <v>52.5</v>
      </c>
      <c r="EA6" s="65">
        <f t="shared" si="12"/>
        <v>52.5</v>
      </c>
      <c r="EB6" s="65" t="str">
        <f>IF(EB8="-","【-】","【"&amp;SUBSTITUTE(TEXT(EB8,"#,##0.0"),"-","△")&amp;"】")</f>
        <v>【53.5】</v>
      </c>
      <c r="EC6" s="65">
        <f>IF(EC8="-",NA(),EC8)</f>
        <v>60.5</v>
      </c>
      <c r="ED6" s="65">
        <f t="shared" ref="ED6:EL6" si="13">IF(ED8="-",NA(),ED8)</f>
        <v>66</v>
      </c>
      <c r="EE6" s="65">
        <f t="shared" si="13"/>
        <v>70.8</v>
      </c>
      <c r="EF6" s="65">
        <f t="shared" si="13"/>
        <v>38</v>
      </c>
      <c r="EG6" s="65">
        <f t="shared" si="13"/>
        <v>44</v>
      </c>
      <c r="EH6" s="65">
        <f t="shared" si="13"/>
        <v>64.099999999999994</v>
      </c>
      <c r="EI6" s="65">
        <f t="shared" si="13"/>
        <v>64.3</v>
      </c>
      <c r="EJ6" s="65">
        <f t="shared" si="13"/>
        <v>66</v>
      </c>
      <c r="EK6" s="65">
        <f t="shared" si="13"/>
        <v>67.099999999999994</v>
      </c>
      <c r="EL6" s="65">
        <f t="shared" si="13"/>
        <v>67.900000000000006</v>
      </c>
      <c r="EM6" s="65" t="str">
        <f>IF(EM8="-","【-】","【"&amp;SUBSTITUTE(TEXT(EM8,"#,##0.0"),"-","△")&amp;"】")</f>
        <v>【70.0】</v>
      </c>
      <c r="EN6" s="66">
        <f>IF(EN8="-",NA(),EN8)</f>
        <v>33972365</v>
      </c>
      <c r="EO6" s="66">
        <f t="shared" ref="EO6:EW6" si="14">IF(EO8="-",NA(),EO8)</f>
        <v>33806281</v>
      </c>
      <c r="EP6" s="66">
        <f t="shared" si="14"/>
        <v>34494060</v>
      </c>
      <c r="EQ6" s="66">
        <f t="shared" si="14"/>
        <v>94105851</v>
      </c>
      <c r="ER6" s="66">
        <f t="shared" si="14"/>
        <v>84033903</v>
      </c>
      <c r="ES6" s="66">
        <f t="shared" si="14"/>
        <v>51238617</v>
      </c>
      <c r="ET6" s="66">
        <f t="shared" si="14"/>
        <v>51669762</v>
      </c>
      <c r="EU6" s="66">
        <f t="shared" si="14"/>
        <v>53351028</v>
      </c>
      <c r="EV6" s="66">
        <f t="shared" si="14"/>
        <v>55620962</v>
      </c>
      <c r="EW6" s="66">
        <f t="shared" si="14"/>
        <v>57155394</v>
      </c>
      <c r="EX6" s="66" t="str">
        <f>IF(EX8="-","【-】","【"&amp;SUBSTITUTE(TEXT(EX8,"#,##0"),"-","△")&amp;"】")</f>
        <v>【48,132,898】</v>
      </c>
    </row>
    <row r="7" spans="1:154" s="67" customFormat="1" x14ac:dyDescent="0.2">
      <c r="A7" s="48" t="s">
        <v>164</v>
      </c>
      <c r="B7" s="63">
        <f t="shared" ref="B7:AG7" si="15">B8</f>
        <v>2019</v>
      </c>
      <c r="C7" s="63">
        <f t="shared" si="15"/>
        <v>72044</v>
      </c>
      <c r="D7" s="63">
        <f t="shared" si="15"/>
        <v>46</v>
      </c>
      <c r="E7" s="63">
        <f t="shared" si="15"/>
        <v>6</v>
      </c>
      <c r="F7" s="63">
        <f t="shared" si="15"/>
        <v>0</v>
      </c>
      <c r="G7" s="63">
        <f t="shared" si="15"/>
        <v>1</v>
      </c>
      <c r="H7" s="63"/>
      <c r="I7" s="63"/>
      <c r="J7" s="63"/>
      <c r="K7" s="63" t="str">
        <f t="shared" si="15"/>
        <v>条例全部</v>
      </c>
      <c r="L7" s="63" t="str">
        <f t="shared" si="15"/>
        <v>病院事業</v>
      </c>
      <c r="M7" s="63" t="str">
        <f t="shared" si="15"/>
        <v>一般病院</v>
      </c>
      <c r="N7" s="63" t="str">
        <f>N8</f>
        <v>500床以上</v>
      </c>
      <c r="O7" s="63" t="str">
        <f>O8</f>
        <v>学術・研究機関出身</v>
      </c>
      <c r="P7" s="63" t="str">
        <f>P8</f>
        <v>直営</v>
      </c>
      <c r="Q7" s="64">
        <f t="shared" si="15"/>
        <v>28</v>
      </c>
      <c r="R7" s="63" t="str">
        <f t="shared" si="15"/>
        <v>対象</v>
      </c>
      <c r="S7" s="63" t="str">
        <f t="shared" si="15"/>
        <v>ド 透 I 未 訓 ガ</v>
      </c>
      <c r="T7" s="63" t="str">
        <f t="shared" si="15"/>
        <v>救 臨 が 感 災 地 輪</v>
      </c>
      <c r="U7" s="64">
        <f>U8</f>
        <v>321535</v>
      </c>
      <c r="V7" s="64">
        <f>V8</f>
        <v>63451</v>
      </c>
      <c r="W7" s="63" t="str">
        <f>W8</f>
        <v>非該当</v>
      </c>
      <c r="X7" s="63" t="str">
        <f t="shared" si="15"/>
        <v>７：１</v>
      </c>
      <c r="Y7" s="64">
        <f t="shared" si="15"/>
        <v>679</v>
      </c>
      <c r="Z7" s="64" t="str">
        <f t="shared" si="15"/>
        <v>-</v>
      </c>
      <c r="AA7" s="64">
        <f t="shared" si="15"/>
        <v>15</v>
      </c>
      <c r="AB7" s="64" t="str">
        <f t="shared" si="15"/>
        <v>-</v>
      </c>
      <c r="AC7" s="64">
        <f t="shared" si="15"/>
        <v>6</v>
      </c>
      <c r="AD7" s="64">
        <f t="shared" si="15"/>
        <v>700</v>
      </c>
      <c r="AE7" s="64">
        <f t="shared" si="15"/>
        <v>679</v>
      </c>
      <c r="AF7" s="64" t="str">
        <f t="shared" si="15"/>
        <v>-</v>
      </c>
      <c r="AG7" s="64">
        <f t="shared" si="15"/>
        <v>679</v>
      </c>
      <c r="AH7" s="65">
        <f>AH8</f>
        <v>108.5</v>
      </c>
      <c r="AI7" s="65">
        <f t="shared" ref="AI7:AQ7" si="16">AI8</f>
        <v>105.8</v>
      </c>
      <c r="AJ7" s="65">
        <f t="shared" si="16"/>
        <v>109.1</v>
      </c>
      <c r="AK7" s="65">
        <f t="shared" si="16"/>
        <v>99.8</v>
      </c>
      <c r="AL7" s="65">
        <f t="shared" si="16"/>
        <v>96.1</v>
      </c>
      <c r="AM7" s="65">
        <f t="shared" si="16"/>
        <v>100.3</v>
      </c>
      <c r="AN7" s="65">
        <f t="shared" si="16"/>
        <v>99.8</v>
      </c>
      <c r="AO7" s="65">
        <f t="shared" si="16"/>
        <v>100.1</v>
      </c>
      <c r="AP7" s="65">
        <f t="shared" si="16"/>
        <v>100</v>
      </c>
      <c r="AQ7" s="65">
        <f t="shared" si="16"/>
        <v>99.2</v>
      </c>
      <c r="AR7" s="65"/>
      <c r="AS7" s="65">
        <f>AS8</f>
        <v>98.5</v>
      </c>
      <c r="AT7" s="65">
        <f t="shared" ref="AT7:BB7" si="17">AT8</f>
        <v>94.8</v>
      </c>
      <c r="AU7" s="65">
        <f t="shared" si="17"/>
        <v>98.3</v>
      </c>
      <c r="AV7" s="65">
        <f t="shared" si="17"/>
        <v>90.5</v>
      </c>
      <c r="AW7" s="65">
        <f t="shared" si="17"/>
        <v>82.9</v>
      </c>
      <c r="AX7" s="65">
        <f t="shared" si="17"/>
        <v>94.4</v>
      </c>
      <c r="AY7" s="65">
        <f t="shared" si="17"/>
        <v>93.6</v>
      </c>
      <c r="AZ7" s="65">
        <f t="shared" si="17"/>
        <v>94</v>
      </c>
      <c r="BA7" s="65">
        <f t="shared" si="17"/>
        <v>94.1</v>
      </c>
      <c r="BB7" s="65">
        <f t="shared" si="17"/>
        <v>93.7</v>
      </c>
      <c r="BC7" s="65"/>
      <c r="BD7" s="65">
        <f>BD8</f>
        <v>53.3</v>
      </c>
      <c r="BE7" s="65">
        <f t="shared" ref="BE7:BM7" si="18">BE8</f>
        <v>48.5</v>
      </c>
      <c r="BF7" s="65">
        <f t="shared" si="18"/>
        <v>38.5</v>
      </c>
      <c r="BG7" s="65">
        <f t="shared" si="18"/>
        <v>39.299999999999997</v>
      </c>
      <c r="BH7" s="65">
        <f t="shared" si="18"/>
        <v>42.5</v>
      </c>
      <c r="BI7" s="65">
        <f t="shared" si="18"/>
        <v>36.799999999999997</v>
      </c>
      <c r="BJ7" s="65">
        <f t="shared" si="18"/>
        <v>33.9</v>
      </c>
      <c r="BK7" s="65">
        <f t="shared" si="18"/>
        <v>34.9</v>
      </c>
      <c r="BL7" s="65">
        <f t="shared" si="18"/>
        <v>32.6</v>
      </c>
      <c r="BM7" s="65">
        <f t="shared" si="18"/>
        <v>27</v>
      </c>
      <c r="BN7" s="65"/>
      <c r="BO7" s="65">
        <f>BO8</f>
        <v>73.7</v>
      </c>
      <c r="BP7" s="65">
        <f t="shared" ref="BP7:BX7" si="19">BP8</f>
        <v>69.900000000000006</v>
      </c>
      <c r="BQ7" s="65">
        <f t="shared" si="19"/>
        <v>68.8</v>
      </c>
      <c r="BR7" s="65">
        <f t="shared" si="19"/>
        <v>72.3</v>
      </c>
      <c r="BS7" s="65">
        <f t="shared" si="19"/>
        <v>72.7</v>
      </c>
      <c r="BT7" s="65">
        <f t="shared" si="19"/>
        <v>80.7</v>
      </c>
      <c r="BU7" s="65">
        <f t="shared" si="19"/>
        <v>79.5</v>
      </c>
      <c r="BV7" s="65">
        <f t="shared" si="19"/>
        <v>79.900000000000006</v>
      </c>
      <c r="BW7" s="65">
        <f t="shared" si="19"/>
        <v>80.2</v>
      </c>
      <c r="BX7" s="65">
        <f t="shared" si="19"/>
        <v>79.8</v>
      </c>
      <c r="BY7" s="65"/>
      <c r="BZ7" s="66">
        <f>BZ8</f>
        <v>69093</v>
      </c>
      <c r="CA7" s="66">
        <f t="shared" ref="CA7:CI7" si="20">CA8</f>
        <v>70097</v>
      </c>
      <c r="CB7" s="66">
        <f t="shared" si="20"/>
        <v>75064</v>
      </c>
      <c r="CC7" s="66">
        <f t="shared" si="20"/>
        <v>74781</v>
      </c>
      <c r="CD7" s="66">
        <f t="shared" si="20"/>
        <v>75706</v>
      </c>
      <c r="CE7" s="66">
        <f t="shared" si="20"/>
        <v>62913</v>
      </c>
      <c r="CF7" s="66">
        <f t="shared" si="20"/>
        <v>64765</v>
      </c>
      <c r="CG7" s="66">
        <f t="shared" si="20"/>
        <v>66228</v>
      </c>
      <c r="CH7" s="66">
        <f t="shared" si="20"/>
        <v>68751</v>
      </c>
      <c r="CI7" s="66">
        <f t="shared" si="20"/>
        <v>70630</v>
      </c>
      <c r="CJ7" s="65"/>
      <c r="CK7" s="66">
        <f>CK8</f>
        <v>13844</v>
      </c>
      <c r="CL7" s="66">
        <f t="shared" ref="CL7:CT7" si="21">CL8</f>
        <v>14502</v>
      </c>
      <c r="CM7" s="66">
        <f t="shared" si="21"/>
        <v>14810</v>
      </c>
      <c r="CN7" s="66">
        <f t="shared" si="21"/>
        <v>15868</v>
      </c>
      <c r="CO7" s="66">
        <f t="shared" si="21"/>
        <v>16847</v>
      </c>
      <c r="CP7" s="66">
        <f t="shared" si="21"/>
        <v>16993</v>
      </c>
      <c r="CQ7" s="66">
        <f t="shared" si="21"/>
        <v>17680</v>
      </c>
      <c r="CR7" s="66">
        <f t="shared" si="21"/>
        <v>18393</v>
      </c>
      <c r="CS7" s="66">
        <f t="shared" si="21"/>
        <v>19207</v>
      </c>
      <c r="CT7" s="66">
        <f t="shared" si="21"/>
        <v>20687</v>
      </c>
      <c r="CU7" s="65"/>
      <c r="CV7" s="65">
        <f>CV8</f>
        <v>47.4</v>
      </c>
      <c r="CW7" s="65">
        <f t="shared" ref="CW7:DE7" si="22">CW8</f>
        <v>50.5</v>
      </c>
      <c r="CX7" s="65">
        <f t="shared" si="22"/>
        <v>47.3</v>
      </c>
      <c r="CY7" s="65">
        <f t="shared" si="22"/>
        <v>49.1</v>
      </c>
      <c r="CZ7" s="65">
        <f t="shared" si="22"/>
        <v>49.2</v>
      </c>
      <c r="DA7" s="65">
        <f t="shared" si="22"/>
        <v>48.5</v>
      </c>
      <c r="DB7" s="65">
        <f t="shared" si="22"/>
        <v>49.2</v>
      </c>
      <c r="DC7" s="65">
        <f t="shared" si="22"/>
        <v>48.7</v>
      </c>
      <c r="DD7" s="65">
        <f t="shared" si="22"/>
        <v>48.3</v>
      </c>
      <c r="DE7" s="65">
        <f t="shared" si="22"/>
        <v>47.7</v>
      </c>
      <c r="DF7" s="65"/>
      <c r="DG7" s="65">
        <f>DG8</f>
        <v>28.9</v>
      </c>
      <c r="DH7" s="65">
        <f t="shared" ref="DH7:DP7" si="23">DH8</f>
        <v>29</v>
      </c>
      <c r="DI7" s="65">
        <f t="shared" si="23"/>
        <v>29.2</v>
      </c>
      <c r="DJ7" s="65">
        <f t="shared" si="23"/>
        <v>30.8</v>
      </c>
      <c r="DK7" s="65">
        <f t="shared" si="23"/>
        <v>30.5</v>
      </c>
      <c r="DL7" s="65">
        <f t="shared" si="23"/>
        <v>27.5</v>
      </c>
      <c r="DM7" s="65">
        <f t="shared" si="23"/>
        <v>27.4</v>
      </c>
      <c r="DN7" s="65">
        <f t="shared" si="23"/>
        <v>27.8</v>
      </c>
      <c r="DO7" s="65">
        <f t="shared" si="23"/>
        <v>28.1</v>
      </c>
      <c r="DP7" s="65">
        <f t="shared" si="23"/>
        <v>29.2</v>
      </c>
      <c r="DQ7" s="65"/>
      <c r="DR7" s="65">
        <f>DR8</f>
        <v>64.400000000000006</v>
      </c>
      <c r="DS7" s="65">
        <f t="shared" ref="DS7:EA7" si="24">DS8</f>
        <v>67.599999999999994</v>
      </c>
      <c r="DT7" s="65">
        <f t="shared" si="24"/>
        <v>71.8</v>
      </c>
      <c r="DU7" s="65">
        <f t="shared" si="24"/>
        <v>25.7</v>
      </c>
      <c r="DV7" s="65">
        <f t="shared" si="24"/>
        <v>21.9</v>
      </c>
      <c r="DW7" s="65">
        <f t="shared" si="24"/>
        <v>51.3</v>
      </c>
      <c r="DX7" s="65">
        <f t="shared" si="24"/>
        <v>51.2</v>
      </c>
      <c r="DY7" s="65">
        <f t="shared" si="24"/>
        <v>52</v>
      </c>
      <c r="DZ7" s="65">
        <f t="shared" si="24"/>
        <v>52.5</v>
      </c>
      <c r="EA7" s="65">
        <f t="shared" si="24"/>
        <v>52.5</v>
      </c>
      <c r="EB7" s="65"/>
      <c r="EC7" s="65">
        <f>EC8</f>
        <v>60.5</v>
      </c>
      <c r="ED7" s="65">
        <f t="shared" ref="ED7:EL7" si="25">ED8</f>
        <v>66</v>
      </c>
      <c r="EE7" s="65">
        <f t="shared" si="25"/>
        <v>70.8</v>
      </c>
      <c r="EF7" s="65">
        <f t="shared" si="25"/>
        <v>38</v>
      </c>
      <c r="EG7" s="65">
        <f t="shared" si="25"/>
        <v>44</v>
      </c>
      <c r="EH7" s="65">
        <f t="shared" si="25"/>
        <v>64.099999999999994</v>
      </c>
      <c r="EI7" s="65">
        <f t="shared" si="25"/>
        <v>64.3</v>
      </c>
      <c r="EJ7" s="65">
        <f t="shared" si="25"/>
        <v>66</v>
      </c>
      <c r="EK7" s="65">
        <f t="shared" si="25"/>
        <v>67.099999999999994</v>
      </c>
      <c r="EL7" s="65">
        <f t="shared" si="25"/>
        <v>67.900000000000006</v>
      </c>
      <c r="EM7" s="65"/>
      <c r="EN7" s="66">
        <f>EN8</f>
        <v>33972365</v>
      </c>
      <c r="EO7" s="66">
        <f t="shared" ref="EO7:EW7" si="26">EO8</f>
        <v>33806281</v>
      </c>
      <c r="EP7" s="66">
        <f t="shared" si="26"/>
        <v>34494060</v>
      </c>
      <c r="EQ7" s="66">
        <f t="shared" si="26"/>
        <v>94105851</v>
      </c>
      <c r="ER7" s="66">
        <f t="shared" si="26"/>
        <v>84033903</v>
      </c>
      <c r="ES7" s="66">
        <f t="shared" si="26"/>
        <v>51238617</v>
      </c>
      <c r="ET7" s="66">
        <f t="shared" si="26"/>
        <v>51669762</v>
      </c>
      <c r="EU7" s="66">
        <f t="shared" si="26"/>
        <v>53351028</v>
      </c>
      <c r="EV7" s="66">
        <f t="shared" si="26"/>
        <v>55620962</v>
      </c>
      <c r="EW7" s="66">
        <f t="shared" si="26"/>
        <v>57155394</v>
      </c>
      <c r="EX7" s="66"/>
    </row>
    <row r="8" spans="1:154" s="67" customFormat="1" x14ac:dyDescent="0.2">
      <c r="A8" s="48"/>
      <c r="B8" s="68">
        <v>2019</v>
      </c>
      <c r="C8" s="68">
        <v>72044</v>
      </c>
      <c r="D8" s="68">
        <v>46</v>
      </c>
      <c r="E8" s="68">
        <v>6</v>
      </c>
      <c r="F8" s="68">
        <v>0</v>
      </c>
      <c r="G8" s="68">
        <v>1</v>
      </c>
      <c r="H8" s="68" t="s">
        <v>165</v>
      </c>
      <c r="I8" s="68" t="s">
        <v>166</v>
      </c>
      <c r="J8" s="68" t="s">
        <v>167</v>
      </c>
      <c r="K8" s="68" t="s">
        <v>168</v>
      </c>
      <c r="L8" s="68" t="s">
        <v>169</v>
      </c>
      <c r="M8" s="68" t="s">
        <v>170</v>
      </c>
      <c r="N8" s="68" t="s">
        <v>171</v>
      </c>
      <c r="O8" s="68" t="s">
        <v>172</v>
      </c>
      <c r="P8" s="68" t="s">
        <v>173</v>
      </c>
      <c r="Q8" s="69">
        <v>28</v>
      </c>
      <c r="R8" s="68" t="s">
        <v>174</v>
      </c>
      <c r="S8" s="68" t="s">
        <v>175</v>
      </c>
      <c r="T8" s="68" t="s">
        <v>176</v>
      </c>
      <c r="U8" s="69">
        <v>321535</v>
      </c>
      <c r="V8" s="69">
        <v>63451</v>
      </c>
      <c r="W8" s="68" t="s">
        <v>177</v>
      </c>
      <c r="X8" s="70" t="s">
        <v>178</v>
      </c>
      <c r="Y8" s="69">
        <v>679</v>
      </c>
      <c r="Z8" s="69" t="s">
        <v>38</v>
      </c>
      <c r="AA8" s="69">
        <v>15</v>
      </c>
      <c r="AB8" s="69" t="s">
        <v>38</v>
      </c>
      <c r="AC8" s="69">
        <v>6</v>
      </c>
      <c r="AD8" s="69">
        <v>700</v>
      </c>
      <c r="AE8" s="69">
        <v>679</v>
      </c>
      <c r="AF8" s="69" t="s">
        <v>38</v>
      </c>
      <c r="AG8" s="69">
        <v>679</v>
      </c>
      <c r="AH8" s="71">
        <v>108.5</v>
      </c>
      <c r="AI8" s="71">
        <v>105.8</v>
      </c>
      <c r="AJ8" s="71">
        <v>109.1</v>
      </c>
      <c r="AK8" s="71">
        <v>99.8</v>
      </c>
      <c r="AL8" s="71">
        <v>96.1</v>
      </c>
      <c r="AM8" s="71">
        <v>100.3</v>
      </c>
      <c r="AN8" s="71">
        <v>99.8</v>
      </c>
      <c r="AO8" s="71">
        <v>100.1</v>
      </c>
      <c r="AP8" s="71">
        <v>100</v>
      </c>
      <c r="AQ8" s="71">
        <v>99.2</v>
      </c>
      <c r="AR8" s="71">
        <v>98.2</v>
      </c>
      <c r="AS8" s="71">
        <v>98.5</v>
      </c>
      <c r="AT8" s="71">
        <v>94.8</v>
      </c>
      <c r="AU8" s="71">
        <v>98.3</v>
      </c>
      <c r="AV8" s="71">
        <v>90.5</v>
      </c>
      <c r="AW8" s="71">
        <v>82.9</v>
      </c>
      <c r="AX8" s="71">
        <v>94.4</v>
      </c>
      <c r="AY8" s="71">
        <v>93.6</v>
      </c>
      <c r="AZ8" s="71">
        <v>94</v>
      </c>
      <c r="BA8" s="71">
        <v>94.1</v>
      </c>
      <c r="BB8" s="71">
        <v>93.7</v>
      </c>
      <c r="BC8" s="71">
        <v>89.5</v>
      </c>
      <c r="BD8" s="72">
        <v>53.3</v>
      </c>
      <c r="BE8" s="72">
        <v>48.5</v>
      </c>
      <c r="BF8" s="72">
        <v>38.5</v>
      </c>
      <c r="BG8" s="72">
        <v>39.299999999999997</v>
      </c>
      <c r="BH8" s="72">
        <v>42.5</v>
      </c>
      <c r="BI8" s="72">
        <v>36.799999999999997</v>
      </c>
      <c r="BJ8" s="72">
        <v>33.9</v>
      </c>
      <c r="BK8" s="72">
        <v>34.9</v>
      </c>
      <c r="BL8" s="72">
        <v>32.6</v>
      </c>
      <c r="BM8" s="72">
        <v>27</v>
      </c>
      <c r="BN8" s="72">
        <v>59.6</v>
      </c>
      <c r="BO8" s="71">
        <v>73.7</v>
      </c>
      <c r="BP8" s="71">
        <v>69.900000000000006</v>
      </c>
      <c r="BQ8" s="71">
        <v>68.8</v>
      </c>
      <c r="BR8" s="71">
        <v>72.3</v>
      </c>
      <c r="BS8" s="71">
        <v>72.7</v>
      </c>
      <c r="BT8" s="71">
        <v>80.7</v>
      </c>
      <c r="BU8" s="71">
        <v>79.5</v>
      </c>
      <c r="BV8" s="71">
        <v>79.900000000000006</v>
      </c>
      <c r="BW8" s="71">
        <v>80.2</v>
      </c>
      <c r="BX8" s="71">
        <v>79.8</v>
      </c>
      <c r="BY8" s="71">
        <v>74.7</v>
      </c>
      <c r="BZ8" s="72">
        <v>69093</v>
      </c>
      <c r="CA8" s="72">
        <v>70097</v>
      </c>
      <c r="CB8" s="72">
        <v>75064</v>
      </c>
      <c r="CC8" s="72">
        <v>74781</v>
      </c>
      <c r="CD8" s="72">
        <v>75706</v>
      </c>
      <c r="CE8" s="72">
        <v>62913</v>
      </c>
      <c r="CF8" s="72">
        <v>64765</v>
      </c>
      <c r="CG8" s="72">
        <v>66228</v>
      </c>
      <c r="CH8" s="72">
        <v>68751</v>
      </c>
      <c r="CI8" s="72">
        <v>70630</v>
      </c>
      <c r="CJ8" s="71">
        <v>53621</v>
      </c>
      <c r="CK8" s="72">
        <v>13844</v>
      </c>
      <c r="CL8" s="72">
        <v>14502</v>
      </c>
      <c r="CM8" s="72">
        <v>14810</v>
      </c>
      <c r="CN8" s="72">
        <v>15868</v>
      </c>
      <c r="CO8" s="72">
        <v>16847</v>
      </c>
      <c r="CP8" s="72">
        <v>16993</v>
      </c>
      <c r="CQ8" s="72">
        <v>17680</v>
      </c>
      <c r="CR8" s="72">
        <v>18393</v>
      </c>
      <c r="CS8" s="72">
        <v>19207</v>
      </c>
      <c r="CT8" s="72">
        <v>20687</v>
      </c>
      <c r="CU8" s="71">
        <v>15586</v>
      </c>
      <c r="CV8" s="72">
        <v>47.4</v>
      </c>
      <c r="CW8" s="72">
        <v>50.5</v>
      </c>
      <c r="CX8" s="72">
        <v>47.3</v>
      </c>
      <c r="CY8" s="72">
        <v>49.1</v>
      </c>
      <c r="CZ8" s="72">
        <v>49.2</v>
      </c>
      <c r="DA8" s="72">
        <v>48.5</v>
      </c>
      <c r="DB8" s="72">
        <v>49.2</v>
      </c>
      <c r="DC8" s="72">
        <v>48.7</v>
      </c>
      <c r="DD8" s="72">
        <v>48.3</v>
      </c>
      <c r="DE8" s="72">
        <v>47.7</v>
      </c>
      <c r="DF8" s="72">
        <v>54.6</v>
      </c>
      <c r="DG8" s="72">
        <v>28.9</v>
      </c>
      <c r="DH8" s="72">
        <v>29</v>
      </c>
      <c r="DI8" s="72">
        <v>29.2</v>
      </c>
      <c r="DJ8" s="72">
        <v>30.8</v>
      </c>
      <c r="DK8" s="72">
        <v>30.5</v>
      </c>
      <c r="DL8" s="72">
        <v>27.5</v>
      </c>
      <c r="DM8" s="72">
        <v>27.4</v>
      </c>
      <c r="DN8" s="72">
        <v>27.8</v>
      </c>
      <c r="DO8" s="72">
        <v>28.1</v>
      </c>
      <c r="DP8" s="72">
        <v>29.2</v>
      </c>
      <c r="DQ8" s="72">
        <v>25</v>
      </c>
      <c r="DR8" s="71">
        <v>64.400000000000006</v>
      </c>
      <c r="DS8" s="71">
        <v>67.599999999999994</v>
      </c>
      <c r="DT8" s="71">
        <v>71.8</v>
      </c>
      <c r="DU8" s="71">
        <v>25.7</v>
      </c>
      <c r="DV8" s="71">
        <v>21.9</v>
      </c>
      <c r="DW8" s="71">
        <v>51.3</v>
      </c>
      <c r="DX8" s="71">
        <v>51.2</v>
      </c>
      <c r="DY8" s="71">
        <v>52</v>
      </c>
      <c r="DZ8" s="71">
        <v>52.5</v>
      </c>
      <c r="EA8" s="71">
        <v>52.5</v>
      </c>
      <c r="EB8" s="71">
        <v>53.5</v>
      </c>
      <c r="EC8" s="71">
        <v>60.5</v>
      </c>
      <c r="ED8" s="71">
        <v>66</v>
      </c>
      <c r="EE8" s="71">
        <v>70.8</v>
      </c>
      <c r="EF8" s="71">
        <v>38</v>
      </c>
      <c r="EG8" s="71">
        <v>44</v>
      </c>
      <c r="EH8" s="71">
        <v>64.099999999999994</v>
      </c>
      <c r="EI8" s="71">
        <v>64.3</v>
      </c>
      <c r="EJ8" s="71">
        <v>66</v>
      </c>
      <c r="EK8" s="71">
        <v>67.099999999999994</v>
      </c>
      <c r="EL8" s="71">
        <v>67.900000000000006</v>
      </c>
      <c r="EM8" s="71">
        <v>70</v>
      </c>
      <c r="EN8" s="72">
        <v>33972365</v>
      </c>
      <c r="EO8" s="72">
        <v>33806281</v>
      </c>
      <c r="EP8" s="72">
        <v>34494060</v>
      </c>
      <c r="EQ8" s="72">
        <v>94105851</v>
      </c>
      <c r="ER8" s="72">
        <v>84033903</v>
      </c>
      <c r="ES8" s="72">
        <v>51238617</v>
      </c>
      <c r="ET8" s="72">
        <v>51669762</v>
      </c>
      <c r="EU8" s="72">
        <v>53351028</v>
      </c>
      <c r="EV8" s="72">
        <v>55620962</v>
      </c>
      <c r="EW8" s="72">
        <v>57155394</v>
      </c>
      <c r="EX8" s="72">
        <v>48132898</v>
      </c>
    </row>
    <row r="9" spans="1:154" x14ac:dyDescent="0.2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5"/>
      <c r="BS9" s="75"/>
      <c r="BT9" s="74"/>
      <c r="BU9" s="74"/>
      <c r="BV9" s="74"/>
      <c r="BW9" s="74"/>
      <c r="BX9" s="74"/>
      <c r="BY9" s="74"/>
      <c r="BZ9" s="74"/>
      <c r="CA9" s="74"/>
      <c r="CB9" s="74"/>
      <c r="CC9" s="75"/>
      <c r="CD9" s="75"/>
      <c r="CE9" s="74"/>
      <c r="CF9" s="74"/>
      <c r="CG9" s="74"/>
      <c r="CH9" s="74"/>
      <c r="CI9" s="74"/>
      <c r="CJ9" s="74"/>
      <c r="CK9" s="74"/>
      <c r="CL9" s="74"/>
      <c r="CM9" s="74"/>
      <c r="CN9" s="76"/>
      <c r="CO9" s="76"/>
      <c r="CP9" s="74"/>
      <c r="CQ9" s="74"/>
      <c r="CR9" s="74"/>
      <c r="CS9" s="74"/>
      <c r="CT9" s="74"/>
      <c r="CU9" s="74"/>
      <c r="CV9" s="74"/>
      <c r="CW9" s="74"/>
      <c r="CX9" s="74"/>
      <c r="CY9" s="75"/>
      <c r="CZ9" s="75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5"/>
      <c r="DL9" s="74"/>
      <c r="DM9" s="74"/>
      <c r="DN9" s="74"/>
      <c r="DO9" s="74"/>
      <c r="DP9" s="74"/>
      <c r="DQ9" s="74"/>
      <c r="DR9" s="74"/>
      <c r="DS9" s="74"/>
      <c r="DT9" s="74"/>
      <c r="DU9" s="75"/>
      <c r="DV9" s="75"/>
      <c r="DW9" s="74"/>
      <c r="DX9" s="74"/>
      <c r="DY9" s="74"/>
      <c r="DZ9" s="74"/>
      <c r="EA9" s="74"/>
      <c r="EB9" s="74"/>
      <c r="EC9" s="74"/>
      <c r="ED9" s="74"/>
      <c r="EE9" s="74"/>
      <c r="EF9" s="75"/>
      <c r="EG9" s="75"/>
      <c r="EH9" s="74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</row>
    <row r="10" spans="1:154" x14ac:dyDescent="0.2">
      <c r="A10" s="77"/>
      <c r="B10" s="77" t="s">
        <v>179</v>
      </c>
      <c r="C10" s="77" t="s">
        <v>180</v>
      </c>
      <c r="D10" s="77" t="s">
        <v>181</v>
      </c>
      <c r="E10" s="77" t="s">
        <v>182</v>
      </c>
      <c r="F10" s="77" t="s">
        <v>183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4"/>
      <c r="AI10" s="74"/>
      <c r="AJ10" s="74"/>
      <c r="AK10" s="74"/>
      <c r="AL10" s="74"/>
      <c r="AM10" s="74"/>
      <c r="AN10" s="74"/>
      <c r="AO10" s="74"/>
      <c r="AP10" s="74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3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3"/>
      <c r="BN10" s="73"/>
      <c r="BO10" s="73"/>
      <c r="BP10" s="74"/>
      <c r="BQ10" s="74"/>
      <c r="BR10" s="74"/>
      <c r="BS10" s="74"/>
      <c r="BT10" s="74"/>
      <c r="BU10" s="74"/>
      <c r="BV10" s="74"/>
      <c r="BW10" s="74"/>
      <c r="BX10" s="73"/>
      <c r="BY10" s="74"/>
      <c r="BZ10" s="73"/>
      <c r="CA10" s="74"/>
      <c r="CB10" s="74"/>
      <c r="CC10" s="74"/>
      <c r="CD10" s="74"/>
      <c r="CE10" s="74"/>
      <c r="CF10" s="74"/>
      <c r="CG10" s="74"/>
      <c r="CH10" s="74"/>
      <c r="CI10" s="73"/>
      <c r="CJ10" s="74"/>
      <c r="CK10" s="73"/>
      <c r="CL10" s="74"/>
      <c r="CM10" s="74"/>
      <c r="CN10" s="74"/>
      <c r="CO10" s="74"/>
      <c r="CP10" s="74"/>
      <c r="CQ10" s="74"/>
      <c r="CR10" s="74"/>
      <c r="CS10" s="74"/>
      <c r="CT10" s="73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3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3"/>
      <c r="DQ10" s="74"/>
      <c r="DR10" s="74"/>
      <c r="DS10" s="74"/>
      <c r="DT10" s="74"/>
      <c r="DU10" s="74"/>
      <c r="DV10" s="74"/>
      <c r="DW10" s="74"/>
      <c r="DX10" s="74"/>
      <c r="DY10" s="74"/>
      <c r="DZ10" s="74"/>
      <c r="EA10" s="73"/>
      <c r="EB10" s="74"/>
      <c r="EC10" s="74"/>
      <c r="ED10" s="74"/>
      <c r="EE10" s="74"/>
      <c r="EF10" s="74"/>
      <c r="EG10" s="74"/>
      <c r="EH10" s="74"/>
      <c r="EI10" s="74"/>
      <c r="EJ10" s="74"/>
      <c r="EK10" s="74"/>
      <c r="EL10" s="73"/>
      <c r="EM10" s="74"/>
      <c r="EN10" s="74"/>
      <c r="EO10" s="74"/>
      <c r="EP10" s="74"/>
      <c r="EQ10" s="74"/>
      <c r="ER10" s="74"/>
      <c r="ES10" s="74"/>
      <c r="ET10" s="74"/>
      <c r="EU10" s="74"/>
      <c r="EV10" s="74"/>
      <c r="EW10" s="73"/>
      <c r="EX10" s="74"/>
    </row>
    <row r="11" spans="1:154" x14ac:dyDescent="0.2">
      <c r="A11" s="77" t="s">
        <v>39</v>
      </c>
      <c r="B11" s="78" t="str">
        <f>IF(VALUE($B$6)=0,"",IF(VALUE($B$6)&gt;2022,"R"&amp;TEXT(VALUE($B$6)-2022,"00"),"H"&amp;VALUE($B$6)-1992))</f>
        <v>H27</v>
      </c>
      <c r="C11" s="78" t="str">
        <f>IF(VALUE($B$6)=0,"",IF(VALUE($B$6)&gt;2021,"R"&amp;TEXT(VALUE($B$6)-2021,"00"),"H"&amp;VALUE($B$6)-1991))</f>
        <v>H28</v>
      </c>
      <c r="D11" s="78" t="str">
        <f>IF(VALUE($B$6)=0,"",IF(VALUE($B$6)&gt;2020,"R"&amp;TEXT(VALUE($B$6)-2020,"00"),"H"&amp;VALUE($B$6)-1990))</f>
        <v>H29</v>
      </c>
      <c r="E11" s="78" t="str">
        <f>IF(VALUE($B$6)=0,"",IF(VALUE($B$6)&gt;2019,"R"&amp;TEXT(VALUE($B$6)-2019,"00"),"H"&amp;VALUE($B$6)-1989))</f>
        <v>H30</v>
      </c>
      <c r="F11" s="78" t="str">
        <f>IF(VALUE($B$6)=0,"",IF(VALUE($B$6)&gt;2018,"R"&amp;TEXT(VALUE($B$6)-2018,"00"),"H"&amp;VALUE($B$6)-1988))</f>
        <v>R01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4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4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4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4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4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</row>
    <row r="12" spans="1:154" x14ac:dyDescent="0.2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</row>
    <row r="13" spans="1:154" x14ac:dyDescent="0.2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</row>
    <row r="14" spans="1:154" x14ac:dyDescent="0.2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</row>
    <row r="15" spans="1:154" x14ac:dyDescent="0.2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</row>
    <row r="16" spans="1:154" x14ac:dyDescent="0.2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</row>
    <row r="17" spans="14:154" x14ac:dyDescent="0.2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</row>
    <row r="18" spans="14:154" x14ac:dyDescent="0.2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</row>
    <row r="19" spans="14:154" x14ac:dyDescent="0.2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</row>
    <row r="20" spans="14:154" x14ac:dyDescent="0.2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新妻　一昭</cp:lastModifiedBy>
  <cp:lastPrinted>2021-01-15T08:43:59Z</cp:lastPrinted>
  <dcterms:created xsi:type="dcterms:W3CDTF">2020-12-15T03:51:22Z</dcterms:created>
  <dcterms:modified xsi:type="dcterms:W3CDTF">2021-01-15T08:44:50Z</dcterms:modified>
  <cp:category/>
</cp:coreProperties>
</file>