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3.経営企画係（1GBまで）\11 経営比較分析表\05 R1経営比較分析表\【経営比較分析表】2019_072044_46_1718\"/>
    </mc:Choice>
  </mc:AlternateContent>
  <workbookProtection workbookAlgorithmName="SHA-512" workbookHashValue="fHuJq4X7cD0HzrYWVPtFVdGW4DIUhUTFWnr19yl2wTrGiQYUE4PsYxcGpflhESV47kQ7j2n7RubMJb53sQ4foA==" workbookSaltValue="2YN1nATxJSLQXxrezuqprw=="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<sst xmlns="http://schemas.openxmlformats.org/spreadsheetml/2006/main" count="253" uniqueCount="116">
  <si>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</si>
  <si>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</si>
  <si>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</si>
  <si>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</si>
  <si>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</si>
  <si>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</si>
  <si>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</si>
  <si>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</si>
  <si>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</si>
  <si>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</si>
  <si>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</si>
  <si>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</si>
  <si>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</si>
  <si>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</si>
  <si>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</si>
  <si>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</si>
  <si>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</si>
  <si>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</si>
  <si>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</si>
  <si>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</si>
  <si>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</si>
  <si>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</si>
  <si>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</si>
  <si>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</si>
  <si>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</si>
  <si>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</si>
  <si>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</si>
  <si>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</si>
  <si>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</si>
  <si>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</si>
  <si>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</si>
  <si>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</si>
  <si>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</si>
  <si>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</si>
  <si>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</si>
  <si>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</si>
  <si>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</si>
  <si>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</si>
  <si>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</si>
  <si>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</si>
  <si>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</si>
  <si>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</si>
  <si>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</si>
  <si>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</si>
  <si>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</si>
  <si>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</si>
  <si>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</si>
  <si>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</si>
  <si>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</si>
  <si>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</si>
  <si>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</si>
  <si>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</si>
  <si>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</si>
  <si>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</si>
  <si>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</si>
  <si>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</si>
  <si>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</si>
  <si>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</si>
  <si>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</si>
  <si>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</si>
  <si>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</si>
  <si>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</si>
  <si>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</si>
  <si>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</si>
  <si>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</si>
  <si>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</si>
  <si>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</si>
  <si>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</si>
  <si>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</si>
  <si>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</si>
  <si>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</si>
  <si>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</si>
  <si>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</si>
  <si>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</si>
  <si>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</si>
  <si>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</si>
  <si>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</si>
  <si>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</si>
  <si>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</si>
  <si>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</si>
  <si>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</si>
  <si>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</si>
  <si>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</si>
  <si>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</si>
  <si>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</si>
  <si>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</si>
  <si>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</si>
  <si>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</si>
  <si>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</si>
  <si>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</si>
  <si>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</si>
  <si>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</si>
  <si>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</si>
  <si>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</si>
  <si>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</si>
  <si>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</si>
  <si>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</si>
  <si>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</si>
  <si>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</si>
  <si>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</si>
  <si>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</si>
  <si>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</si>
  <si>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</si>
  <si>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</si>
  <si>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</si>
  <si>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</si>
  <si>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</si>
  <si>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</si>
  <si>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</si>
  <si>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</si>
  <si>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</si>
  <si>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</si>
  <si>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</si>
  <si>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においては、一番古い処理区の供用開始が平成13年度と、まだ経過年数が浅いために、管渠等の老朽化が生じていないことから有形固定資産減価償却率、管渠老朽化率、管渠改善率については、類似団体や全国平均値を下回っている状況です。</t>
    <phoneticPr fontId="4"/>
  </si>
  <si>
    <t>　経常収支比率については、100%以下であることから、使用料収入や一般会計からの繰入金（公費負担分）のみでは、維持管理費や支払利息等の経常的な費用を賄えていない状況です。
　累積欠損金比率や流動比率については、経営の健全性の観点からも将来に向けて累積欠損金の解消及び支払能力の確保などを図る必要があります。
　経費回収率については、全国平均値や類似団体平均値を上回ってはいますが、さらなる経営の改善に向け汚水処理費用の削減や適正な使用料収入の確保を図る必要があると考えられます。
　汚水処理原価については、全国平均値等を大きく下回っていることから、比較的、効率的に汚水処理を実施していると言えます。
　施設利用率や水洗化率については、全国平均値等を下回っていますが、これは、供用開始後間もない処理区があり、各世帯の接続が途上であることによるもので、今後も引き続き接続促進を図り、接続人口や処理水量の増加を図る必要があると考えられます。
　なお、企業債残高対事業規模比率については、0%となっていますが、これは、経費回収率が100%を下回っていることからも、使用料収入を企業債の償還へ充てられない状況であり、一般会計において負担していることによるものです。</t>
    <phoneticPr fontId="4"/>
  </si>
  <si>
    <t>　本市の農業集落排水事業については、各種指標を総合的に判断すると、供用開始後間もない処理区があり、このため、接続率が低く、現状効率的な事業経営を実現できているとは言い難い面もあることから、令和２年度に策定する「いわき市農業集落排水事業経営戦略」に基づき、より効率的な事業経営を目指す必要があると考えられます。</t>
    <rPh sb="94" eb="96">
      <t>レイワ</t>
    </rPh>
    <rPh sb="97" eb="99">
      <t>ネンド</t>
    </rPh>
    <rPh sb="100" eb="102">
      <t>サクテイ</t>
    </rPh>
    <rPh sb="108" eb="109">
      <t>シ</t>
    </rPh>
    <rPh sb="109" eb="111">
      <t>ノウギョウ</t>
    </rPh>
    <rPh sb="111" eb="113">
      <t>シュウラク</t>
    </rPh>
    <rPh sb="113" eb="115">
      <t>ハイスイ</t>
    </rPh>
    <rPh sb="115" eb="117">
      <t>ジギョウ</t>
    </rPh>
    <rPh sb="123" eb="124">
      <t>モト</t>
    </rPh>
    <rPh sb="129" eb="132">
      <t>コウリツテキ</t>
    </rPh>
    <rPh sb="133" eb="135">
      <t>ジギョウ</t>
    </rPh>
    <rPh sb="135" eb="137">
      <t>ケイエイ</t>
    </rPh>
    <rPh sb="138" eb="140">
      <t>メザ</t>
    </rPh>
    <rPh sb="141" eb="143">
      <t>ヒツヨウ</t>
    </rPh>
    <rPh sb="147" eb="14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</si>
</sst>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4D3-4BED-9804-594DB40A82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2.0499999999999998</c:v>
                </c:pt>
                <c:pt idx="2">
                  <c:v>0.01</c:v>
                </c:pt>
                <c:pt idx="3">
                  <c:v>0.01</c:v>
                </c:pt>
                <c:pt idx="4">
                  <c:v>0.02</c:v>
                </c:pt>
              </c:numCache>
            </c:numRef>
          </c:val>
          <c:smooth val="0"/>
          <c:extLst>
            <c:ext xmlns:c16="http://schemas.microsoft.com/office/drawing/2014/chart" uri="{C3380CC4-5D6E-409C-BE32-E72D297353CC}">
              <c16:uniqueId val="{00000001-64D3-4BED-9804-594DB40A82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43.91</c:v>
                </c:pt>
                <c:pt idx="2">
                  <c:v>44.69</c:v>
                </c:pt>
                <c:pt idx="3">
                  <c:v>44.07</c:v>
                </c:pt>
                <c:pt idx="4">
                  <c:v>44.46</c:v>
                </c:pt>
              </c:numCache>
            </c:numRef>
          </c:val>
          <c:extLst>
            <c:ext xmlns:c16="http://schemas.microsoft.com/office/drawing/2014/chart" uri="{C3380CC4-5D6E-409C-BE32-E72D297353CC}">
              <c16:uniqueId val="{00000000-2BF9-4BE5-9A51-D232F0E67AC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60.65</c:v>
                </c:pt>
                <c:pt idx="2">
                  <c:v>51.75</c:v>
                </c:pt>
                <c:pt idx="3">
                  <c:v>50.68</c:v>
                </c:pt>
                <c:pt idx="4">
                  <c:v>50.14</c:v>
                </c:pt>
              </c:numCache>
            </c:numRef>
          </c:val>
          <c:smooth val="0"/>
          <c:extLst>
            <c:ext xmlns:c16="http://schemas.microsoft.com/office/drawing/2014/chart" uri="{C3380CC4-5D6E-409C-BE32-E72D297353CC}">
              <c16:uniqueId val="{00000001-2BF9-4BE5-9A51-D232F0E67AC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66.569999999999993</c:v>
                </c:pt>
                <c:pt idx="2">
                  <c:v>73.27</c:v>
                </c:pt>
                <c:pt idx="3">
                  <c:v>77.81</c:v>
                </c:pt>
                <c:pt idx="4">
                  <c:v>79.290000000000006</c:v>
                </c:pt>
              </c:numCache>
            </c:numRef>
          </c:val>
          <c:extLst>
            <c:ext xmlns:c16="http://schemas.microsoft.com/office/drawing/2014/chart" uri="{C3380CC4-5D6E-409C-BE32-E72D297353CC}">
              <c16:uniqueId val="{00000000-7F38-4714-B987-747C299A78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84.58</c:v>
                </c:pt>
                <c:pt idx="2">
                  <c:v>84.84</c:v>
                </c:pt>
                <c:pt idx="3">
                  <c:v>84.86</c:v>
                </c:pt>
                <c:pt idx="4">
                  <c:v>84.98</c:v>
                </c:pt>
              </c:numCache>
            </c:numRef>
          </c:val>
          <c:smooth val="0"/>
          <c:extLst>
            <c:ext xmlns:c16="http://schemas.microsoft.com/office/drawing/2014/chart" uri="{C3380CC4-5D6E-409C-BE32-E72D297353CC}">
              <c16:uniqueId val="{00000001-7F38-4714-B987-747C299A78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92.99</c:v>
                </c:pt>
                <c:pt idx="2">
                  <c:v>95.79</c:v>
                </c:pt>
                <c:pt idx="3">
                  <c:v>95.35</c:v>
                </c:pt>
                <c:pt idx="4">
                  <c:v>96.11</c:v>
                </c:pt>
              </c:numCache>
            </c:numRef>
          </c:val>
          <c:extLst>
            <c:ext xmlns:c16="http://schemas.microsoft.com/office/drawing/2014/chart" uri="{C3380CC4-5D6E-409C-BE32-E72D297353CC}">
              <c16:uniqueId val="{00000000-7753-4ACB-A19C-DF838F326E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99.66</c:v>
                </c:pt>
                <c:pt idx="2">
                  <c:v>100.95</c:v>
                </c:pt>
                <c:pt idx="3">
                  <c:v>101.77</c:v>
                </c:pt>
                <c:pt idx="4">
                  <c:v>103.6</c:v>
                </c:pt>
              </c:numCache>
            </c:numRef>
          </c:val>
          <c:smooth val="0"/>
          <c:extLst>
            <c:ext xmlns:c16="http://schemas.microsoft.com/office/drawing/2014/chart" uri="{C3380CC4-5D6E-409C-BE32-E72D297353CC}">
              <c16:uniqueId val="{00000001-7753-4ACB-A19C-DF838F326E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2.82</c:v>
                </c:pt>
                <c:pt idx="2">
                  <c:v>5.57</c:v>
                </c:pt>
                <c:pt idx="3">
                  <c:v>8.2200000000000006</c:v>
                </c:pt>
                <c:pt idx="4">
                  <c:v>10.85</c:v>
                </c:pt>
              </c:numCache>
            </c:numRef>
          </c:val>
          <c:extLst>
            <c:ext xmlns:c16="http://schemas.microsoft.com/office/drawing/2014/chart" uri="{C3380CC4-5D6E-409C-BE32-E72D297353CC}">
              <c16:uniqueId val="{00000000-F29D-4365-9E5A-92033BB535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22.9</c:v>
                </c:pt>
                <c:pt idx="2">
                  <c:v>24.87</c:v>
                </c:pt>
                <c:pt idx="3">
                  <c:v>24.13</c:v>
                </c:pt>
                <c:pt idx="4">
                  <c:v>23.06</c:v>
                </c:pt>
              </c:numCache>
            </c:numRef>
          </c:val>
          <c:smooth val="0"/>
          <c:extLst>
            <c:ext xmlns:c16="http://schemas.microsoft.com/office/drawing/2014/chart" uri="{C3380CC4-5D6E-409C-BE32-E72D297353CC}">
              <c16:uniqueId val="{00000001-F29D-4365-9E5A-92033BB535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A77-48A9-9C7A-F34D56E059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A77-48A9-9C7A-F34D56E059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54.97</c:v>
                </c:pt>
                <c:pt idx="2">
                  <c:v>83.68</c:v>
                </c:pt>
                <c:pt idx="3">
                  <c:v>113.42</c:v>
                </c:pt>
                <c:pt idx="4">
                  <c:v>135.18</c:v>
                </c:pt>
              </c:numCache>
            </c:numRef>
          </c:val>
          <c:extLst>
            <c:ext xmlns:c16="http://schemas.microsoft.com/office/drawing/2014/chart" uri="{C3380CC4-5D6E-409C-BE32-E72D297353CC}">
              <c16:uniqueId val="{00000000-E9AF-4699-BCB2-C7FDB90680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225.39</c:v>
                </c:pt>
                <c:pt idx="2">
                  <c:v>224.04</c:v>
                </c:pt>
                <c:pt idx="3">
                  <c:v>227.4</c:v>
                </c:pt>
                <c:pt idx="4">
                  <c:v>193.99</c:v>
                </c:pt>
              </c:numCache>
            </c:numRef>
          </c:val>
          <c:smooth val="0"/>
          <c:extLst>
            <c:ext xmlns:c16="http://schemas.microsoft.com/office/drawing/2014/chart" uri="{C3380CC4-5D6E-409C-BE32-E72D297353CC}">
              <c16:uniqueId val="{00000001-E9AF-4699-BCB2-C7FDB90680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13.26</c:v>
                </c:pt>
                <c:pt idx="2">
                  <c:v>9.84</c:v>
                </c:pt>
                <c:pt idx="3">
                  <c:v>13.12</c:v>
                </c:pt>
                <c:pt idx="4">
                  <c:v>17.96</c:v>
                </c:pt>
              </c:numCache>
            </c:numRef>
          </c:val>
          <c:extLst>
            <c:ext xmlns:c16="http://schemas.microsoft.com/office/drawing/2014/chart" uri="{C3380CC4-5D6E-409C-BE32-E72D297353CC}">
              <c16:uniqueId val="{00000000-C328-4EDB-9361-5B3DA079F1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31.84</c:v>
                </c:pt>
                <c:pt idx="2">
                  <c:v>29.91</c:v>
                </c:pt>
                <c:pt idx="3">
                  <c:v>29.54</c:v>
                </c:pt>
                <c:pt idx="4">
                  <c:v>26.99</c:v>
                </c:pt>
              </c:numCache>
            </c:numRef>
          </c:val>
          <c:smooth val="0"/>
          <c:extLst>
            <c:ext xmlns:c16="http://schemas.microsoft.com/office/drawing/2014/chart" uri="{C3380CC4-5D6E-409C-BE32-E72D297353CC}">
              <c16:uniqueId val="{00000001-C328-4EDB-9361-5B3DA079F1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12A-4F20-9661-D27DA60C75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974.93</c:v>
                </c:pt>
                <c:pt idx="2">
                  <c:v>855.8</c:v>
                </c:pt>
                <c:pt idx="3">
                  <c:v>789.46</c:v>
                </c:pt>
                <c:pt idx="4">
                  <c:v>826.83</c:v>
                </c:pt>
              </c:numCache>
            </c:numRef>
          </c:val>
          <c:smooth val="0"/>
          <c:extLst>
            <c:ext xmlns:c16="http://schemas.microsoft.com/office/drawing/2014/chart" uri="{C3380CC4-5D6E-409C-BE32-E72D297353CC}">
              <c16:uniqueId val="{00000001-D12A-4F20-9661-D27DA60C75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81.61</c:v>
                </c:pt>
                <c:pt idx="2">
                  <c:v>77.900000000000006</c:v>
                </c:pt>
                <c:pt idx="3">
                  <c:v>78.900000000000006</c:v>
                </c:pt>
                <c:pt idx="4">
                  <c:v>79.290000000000006</c:v>
                </c:pt>
              </c:numCache>
            </c:numRef>
          </c:val>
          <c:extLst>
            <c:ext xmlns:c16="http://schemas.microsoft.com/office/drawing/2014/chart" uri="{C3380CC4-5D6E-409C-BE32-E72D297353CC}">
              <c16:uniqueId val="{00000000-244F-4EC6-8B82-E07DC98314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55.32</c:v>
                </c:pt>
                <c:pt idx="2">
                  <c:v>59.8</c:v>
                </c:pt>
                <c:pt idx="3">
                  <c:v>57.77</c:v>
                </c:pt>
                <c:pt idx="4">
                  <c:v>57.31</c:v>
                </c:pt>
              </c:numCache>
            </c:numRef>
          </c:val>
          <c:smooth val="0"/>
          <c:extLst>
            <c:ext xmlns:c16="http://schemas.microsoft.com/office/drawing/2014/chart" uri="{C3380CC4-5D6E-409C-BE32-E72D297353CC}">
              <c16:uniqueId val="{00000001-244F-4EC6-8B82-E07DC98314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165.41</c:v>
                </c:pt>
                <c:pt idx="2">
                  <c:v>172.98</c:v>
                </c:pt>
                <c:pt idx="3">
                  <c:v>177.61</c:v>
                </c:pt>
                <c:pt idx="4">
                  <c:v>183.48</c:v>
                </c:pt>
              </c:numCache>
            </c:numRef>
          </c:val>
          <c:extLst>
            <c:ext xmlns:c16="http://schemas.microsoft.com/office/drawing/2014/chart" uri="{C3380CC4-5D6E-409C-BE32-E72D297353CC}">
              <c16:uniqueId val="{00000000-343E-44DF-82D5-D18617583D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283.17</c:v>
                </c:pt>
                <c:pt idx="2">
                  <c:v>263.76</c:v>
                </c:pt>
                <c:pt idx="3">
                  <c:v>274.35000000000002</c:v>
                </c:pt>
                <c:pt idx="4">
                  <c:v>273.52</c:v>
                </c:pt>
              </c:numCache>
            </c:numRef>
          </c:val>
          <c:smooth val="0"/>
          <c:extLst>
            <c:ext xmlns:c16="http://schemas.microsoft.com/office/drawing/2014/chart" uri="{C3380CC4-5D6E-409C-BE32-E72D297353CC}">
              <c16:uniqueId val="{00000001-343E-44DF-82D5-D18617583D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 zoomScaleNormal="100" workbookViewId="0">
      <selection activeCell="CC9" sqref="CC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いわき市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321535</v>
      </c>
      <c r="AM8" s="69"/>
      <c r="AN8" s="69"/>
      <c r="AO8" s="69"/>
      <c r="AP8" s="69"/>
      <c r="AQ8" s="69"/>
      <c r="AR8" s="69"/>
      <c r="AS8" s="69"/>
      <c r="AT8" s="68">
        <f>データ!T6</f>
        <v>1232.02</v>
      </c>
      <c r="AU8" s="68"/>
      <c r="AV8" s="68"/>
      <c r="AW8" s="68"/>
      <c r="AX8" s="68"/>
      <c r="AY8" s="68"/>
      <c r="AZ8" s="68"/>
      <c r="BA8" s="68"/>
      <c r="BB8" s="68">
        <f>データ!U6</f>
        <v>260.98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55.75</v>
      </c>
      <c r="J10" s="68"/>
      <c r="K10" s="68"/>
      <c r="L10" s="68"/>
      <c r="M10" s="68"/>
      <c r="N10" s="68"/>
      <c r="O10" s="68"/>
      <c r="P10" s="68">
        <f>データ!P6</f>
        <v>1.34</v>
      </c>
      <c r="Q10" s="68"/>
      <c r="R10" s="68"/>
      <c r="S10" s="68"/>
      <c r="T10" s="68"/>
      <c r="U10" s="68"/>
      <c r="V10" s="68"/>
      <c r="W10" s="68">
        <f>データ!Q6</f>
        <v>100</v>
      </c>
      <c r="X10" s="68"/>
      <c r="Y10" s="68"/>
      <c r="Z10" s="68"/>
      <c r="AA10" s="68"/>
      <c r="AB10" s="68"/>
      <c r="AC10" s="68"/>
      <c r="AD10" s="69">
        <f>データ!R6</f>
        <v>3490</v>
      </c>
      <c r="AE10" s="69"/>
      <c r="AF10" s="69"/>
      <c r="AG10" s="69"/>
      <c r="AH10" s="69"/>
      <c r="AI10" s="69"/>
      <c r="AJ10" s="69"/>
      <c r="AK10" s="2"/>
      <c r="AL10" s="69">
        <f>データ!V6</f>
        <v>4292</v>
      </c>
      <c r="AM10" s="69"/>
      <c r="AN10" s="69"/>
      <c r="AO10" s="69"/>
      <c r="AP10" s="69"/>
      <c r="AQ10" s="69"/>
      <c r="AR10" s="69"/>
      <c r="AS10" s="69"/>
      <c r="AT10" s="68">
        <f>データ!W6</f>
        <v>6.7</v>
      </c>
      <c r="AU10" s="68"/>
      <c r="AV10" s="68"/>
      <c r="AW10" s="68"/>
      <c r="AX10" s="68"/>
      <c r="AY10" s="68"/>
      <c r="AZ10" s="68"/>
      <c r="BA10" s="68"/>
      <c r="BB10" s="68">
        <f>データ!X6</f>
        <v>640.6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cjYdkpadlqxH0HfFy8HTUKDqCRdUynKsK+jxSLjgWH2xZVvpT8e/0HYI+WoDRpD1254cCaKoUD8vobE2777MfQ==" saltValue="cSNIFBYK8BD8wZvb+6n8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72044</v>
      </c>
      <c r="D6" s="33">
        <f t="shared" si="3"/>
        <v>46</v>
      </c>
      <c r="E6" s="33">
        <f t="shared" si="3"/>
        <v>17</v>
      </c>
      <c r="F6" s="33">
        <f t="shared" si="3"/>
        <v>5</v>
      </c>
      <c r="G6" s="33">
        <f t="shared" si="3"/>
        <v>0</v>
      </c>
      <c r="H6" s="33" t="str">
        <f t="shared" si="3"/>
        <v>福島県　いわき市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55.75</v>
      </c>
      <c r="P6" s="34">
        <f t="shared" si="3"/>
        <v>1.34</v>
      </c>
      <c r="Q6" s="34">
        <f t="shared" si="3"/>
        <v>100</v>
      </c>
      <c r="R6" s="34">
        <f t="shared" si="3"/>
        <v>3490</v>
      </c>
      <c r="S6" s="34">
        <f t="shared" si="3"/>
        <v>321535</v>
      </c>
      <c r="T6" s="34">
        <f t="shared" si="3"/>
        <v>1232.02</v>
      </c>
      <c r="U6" s="34">
        <f t="shared" si="3"/>
        <v>260.98</v>
      </c>
      <c r="V6" s="34">
        <f t="shared" si="3"/>
        <v>4292</v>
      </c>
      <c r="W6" s="34">
        <f t="shared" si="3"/>
        <v>6.7</v>
      </c>
      <c r="X6" s="34">
        <f t="shared" si="3"/>
        <v>640.6</v>
      </c>
      <c r="Y6" s="35" t="str">
        <f>IF(Y7="",NA(),Y7)</f>
        <v>-</v>
      </c>
      <c r="Z6" s="35">
        <f t="shared" ref="Z6:AH6" si="4">IF(Z7="",NA(),Z7)</f>
        <v>92.99</v>
      </c>
      <c r="AA6" s="35">
        <f t="shared" si="4"/>
        <v>95.79</v>
      </c>
      <c r="AB6" s="35">
        <f t="shared" si="4"/>
        <v>95.35</v>
      </c>
      <c r="AC6" s="35">
        <f t="shared" si="4"/>
        <v>96.11</v>
      </c>
      <c r="AD6" s="35" t="str">
        <f t="shared" si="4"/>
        <v>-</v>
      </c>
      <c r="AE6" s="35">
        <f t="shared" si="4"/>
        <v>99.66</v>
      </c>
      <c r="AF6" s="35">
        <f t="shared" si="4"/>
        <v>100.95</v>
      </c>
      <c r="AG6" s="35">
        <f t="shared" si="4"/>
        <v>101.77</v>
      </c>
      <c r="AH6" s="35">
        <f t="shared" si="4"/>
        <v>103.6</v>
      </c>
      <c r="AI6" s="34" t="str">
        <f>IF(AI7="","",IF(AI7="-","【-】","【"&amp;SUBSTITUTE(TEXT(AI7,"#,##0.00"),"-","△")&amp;"】"))</f>
        <v>【102.97】</v>
      </c>
      <c r="AJ6" s="35" t="str">
        <f>IF(AJ7="",NA(),AJ7)</f>
        <v>-</v>
      </c>
      <c r="AK6" s="35">
        <f t="shared" ref="AK6:AS6" si="5">IF(AK7="",NA(),AK7)</f>
        <v>54.97</v>
      </c>
      <c r="AL6" s="35">
        <f t="shared" si="5"/>
        <v>83.68</v>
      </c>
      <c r="AM6" s="35">
        <f t="shared" si="5"/>
        <v>113.42</v>
      </c>
      <c r="AN6" s="35">
        <f t="shared" si="5"/>
        <v>135.18</v>
      </c>
      <c r="AO6" s="35" t="str">
        <f t="shared" si="5"/>
        <v>-</v>
      </c>
      <c r="AP6" s="35">
        <f t="shared" si="5"/>
        <v>225.39</v>
      </c>
      <c r="AQ6" s="35">
        <f t="shared" si="5"/>
        <v>224.04</v>
      </c>
      <c r="AR6" s="35">
        <f t="shared" si="5"/>
        <v>227.4</v>
      </c>
      <c r="AS6" s="35">
        <f t="shared" si="5"/>
        <v>193.99</v>
      </c>
      <c r="AT6" s="34" t="str">
        <f>IF(AT7="","",IF(AT7="-","【-】","【"&amp;SUBSTITUTE(TEXT(AT7,"#,##0.00"),"-","△")&amp;"】"))</f>
        <v>【165.48】</v>
      </c>
      <c r="AU6" s="35" t="str">
        <f>IF(AU7="",NA(),AU7)</f>
        <v>-</v>
      </c>
      <c r="AV6" s="35">
        <f t="shared" ref="AV6:BD6" si="6">IF(AV7="",NA(),AV7)</f>
        <v>13.26</v>
      </c>
      <c r="AW6" s="35">
        <f t="shared" si="6"/>
        <v>9.84</v>
      </c>
      <c r="AX6" s="35">
        <f t="shared" si="6"/>
        <v>13.12</v>
      </c>
      <c r="AY6" s="35">
        <f t="shared" si="6"/>
        <v>17.96</v>
      </c>
      <c r="AZ6" s="35" t="str">
        <f t="shared" si="6"/>
        <v>-</v>
      </c>
      <c r="BA6" s="35">
        <f t="shared" si="6"/>
        <v>31.84</v>
      </c>
      <c r="BB6" s="35">
        <f t="shared" si="6"/>
        <v>29.91</v>
      </c>
      <c r="BC6" s="35">
        <f t="shared" si="6"/>
        <v>29.54</v>
      </c>
      <c r="BD6" s="35">
        <f t="shared" si="6"/>
        <v>26.99</v>
      </c>
      <c r="BE6" s="34" t="str">
        <f>IF(BE7="","",IF(BE7="-","【-】","【"&amp;SUBSTITUTE(TEXT(BE7,"#,##0.00"),"-","△")&amp;"】"))</f>
        <v>【33.84】</v>
      </c>
      <c r="BF6" s="35" t="str">
        <f>IF(BF7="",NA(),BF7)</f>
        <v>-</v>
      </c>
      <c r="BG6" s="34">
        <f t="shared" ref="BG6:BO6" si="7">IF(BG7="",NA(),BG7)</f>
        <v>0</v>
      </c>
      <c r="BH6" s="34">
        <f t="shared" si="7"/>
        <v>0</v>
      </c>
      <c r="BI6" s="34">
        <f t="shared" si="7"/>
        <v>0</v>
      </c>
      <c r="BJ6" s="34">
        <f t="shared" si="7"/>
        <v>0</v>
      </c>
      <c r="BK6" s="35" t="str">
        <f t="shared" si="7"/>
        <v>-</v>
      </c>
      <c r="BL6" s="35">
        <f t="shared" si="7"/>
        <v>974.93</v>
      </c>
      <c r="BM6" s="35">
        <f t="shared" si="7"/>
        <v>855.8</v>
      </c>
      <c r="BN6" s="35">
        <f t="shared" si="7"/>
        <v>789.46</v>
      </c>
      <c r="BO6" s="35">
        <f t="shared" si="7"/>
        <v>826.83</v>
      </c>
      <c r="BP6" s="34" t="str">
        <f>IF(BP7="","",IF(BP7="-","【-】","【"&amp;SUBSTITUTE(TEXT(BP7,"#,##0.00"),"-","△")&amp;"】"))</f>
        <v>【765.47】</v>
      </c>
      <c r="BQ6" s="35" t="str">
        <f>IF(BQ7="",NA(),BQ7)</f>
        <v>-</v>
      </c>
      <c r="BR6" s="35">
        <f t="shared" ref="BR6:BZ6" si="8">IF(BR7="",NA(),BR7)</f>
        <v>81.61</v>
      </c>
      <c r="BS6" s="35">
        <f t="shared" si="8"/>
        <v>77.900000000000006</v>
      </c>
      <c r="BT6" s="35">
        <f t="shared" si="8"/>
        <v>78.900000000000006</v>
      </c>
      <c r="BU6" s="35">
        <f t="shared" si="8"/>
        <v>79.290000000000006</v>
      </c>
      <c r="BV6" s="35" t="str">
        <f t="shared" si="8"/>
        <v>-</v>
      </c>
      <c r="BW6" s="35">
        <f t="shared" si="8"/>
        <v>55.32</v>
      </c>
      <c r="BX6" s="35">
        <f t="shared" si="8"/>
        <v>59.8</v>
      </c>
      <c r="BY6" s="35">
        <f t="shared" si="8"/>
        <v>57.77</v>
      </c>
      <c r="BZ6" s="35">
        <f t="shared" si="8"/>
        <v>57.31</v>
      </c>
      <c r="CA6" s="34" t="str">
        <f>IF(CA7="","",IF(CA7="-","【-】","【"&amp;SUBSTITUTE(TEXT(CA7,"#,##0.00"),"-","△")&amp;"】"))</f>
        <v>【59.59】</v>
      </c>
      <c r="CB6" s="35" t="str">
        <f>IF(CB7="",NA(),CB7)</f>
        <v>-</v>
      </c>
      <c r="CC6" s="35">
        <f t="shared" ref="CC6:CK6" si="9">IF(CC7="",NA(),CC7)</f>
        <v>165.41</v>
      </c>
      <c r="CD6" s="35">
        <f t="shared" si="9"/>
        <v>172.98</v>
      </c>
      <c r="CE6" s="35">
        <f t="shared" si="9"/>
        <v>177.61</v>
      </c>
      <c r="CF6" s="35">
        <f t="shared" si="9"/>
        <v>183.48</v>
      </c>
      <c r="CG6" s="35" t="str">
        <f t="shared" si="9"/>
        <v>-</v>
      </c>
      <c r="CH6" s="35">
        <f t="shared" si="9"/>
        <v>283.17</v>
      </c>
      <c r="CI6" s="35">
        <f t="shared" si="9"/>
        <v>263.76</v>
      </c>
      <c r="CJ6" s="35">
        <f t="shared" si="9"/>
        <v>274.35000000000002</v>
      </c>
      <c r="CK6" s="35">
        <f t="shared" si="9"/>
        <v>273.52</v>
      </c>
      <c r="CL6" s="34" t="str">
        <f>IF(CL7="","",IF(CL7="-","【-】","【"&amp;SUBSTITUTE(TEXT(CL7,"#,##0.00"),"-","△")&amp;"】"))</f>
        <v>【257.86】</v>
      </c>
      <c r="CM6" s="35" t="str">
        <f>IF(CM7="",NA(),CM7)</f>
        <v>-</v>
      </c>
      <c r="CN6" s="35">
        <f t="shared" ref="CN6:CV6" si="10">IF(CN7="",NA(),CN7)</f>
        <v>43.91</v>
      </c>
      <c r="CO6" s="35">
        <f t="shared" si="10"/>
        <v>44.69</v>
      </c>
      <c r="CP6" s="35">
        <f t="shared" si="10"/>
        <v>44.07</v>
      </c>
      <c r="CQ6" s="35">
        <f t="shared" si="10"/>
        <v>44.46</v>
      </c>
      <c r="CR6" s="35" t="str">
        <f t="shared" si="10"/>
        <v>-</v>
      </c>
      <c r="CS6" s="35">
        <f t="shared" si="10"/>
        <v>60.65</v>
      </c>
      <c r="CT6" s="35">
        <f t="shared" si="10"/>
        <v>51.75</v>
      </c>
      <c r="CU6" s="35">
        <f t="shared" si="10"/>
        <v>50.68</v>
      </c>
      <c r="CV6" s="35">
        <f t="shared" si="10"/>
        <v>50.14</v>
      </c>
      <c r="CW6" s="34" t="str">
        <f>IF(CW7="","",IF(CW7="-","【-】","【"&amp;SUBSTITUTE(TEXT(CW7,"#,##0.00"),"-","△")&amp;"】"))</f>
        <v>【51.30】</v>
      </c>
      <c r="CX6" s="35" t="str">
        <f>IF(CX7="",NA(),CX7)</f>
        <v>-</v>
      </c>
      <c r="CY6" s="35">
        <f t="shared" ref="CY6:DG6" si="11">IF(CY7="",NA(),CY7)</f>
        <v>66.569999999999993</v>
      </c>
      <c r="CZ6" s="35">
        <f t="shared" si="11"/>
        <v>73.27</v>
      </c>
      <c r="DA6" s="35">
        <f t="shared" si="11"/>
        <v>77.81</v>
      </c>
      <c r="DB6" s="35">
        <f t="shared" si="11"/>
        <v>79.290000000000006</v>
      </c>
      <c r="DC6" s="35" t="str">
        <f t="shared" si="11"/>
        <v>-</v>
      </c>
      <c r="DD6" s="35">
        <f t="shared" si="11"/>
        <v>84.58</v>
      </c>
      <c r="DE6" s="35">
        <f t="shared" si="11"/>
        <v>84.84</v>
      </c>
      <c r="DF6" s="35">
        <f t="shared" si="11"/>
        <v>84.86</v>
      </c>
      <c r="DG6" s="35">
        <f t="shared" si="11"/>
        <v>84.98</v>
      </c>
      <c r="DH6" s="34" t="str">
        <f>IF(DH7="","",IF(DH7="-","【-】","【"&amp;SUBSTITUTE(TEXT(DH7,"#,##0.00"),"-","△")&amp;"】"))</f>
        <v>【86.22】</v>
      </c>
      <c r="DI6" s="35" t="str">
        <f>IF(DI7="",NA(),DI7)</f>
        <v>-</v>
      </c>
      <c r="DJ6" s="35">
        <f t="shared" ref="DJ6:DR6" si="12">IF(DJ7="",NA(),DJ7)</f>
        <v>2.82</v>
      </c>
      <c r="DK6" s="35">
        <f t="shared" si="12"/>
        <v>5.57</v>
      </c>
      <c r="DL6" s="35">
        <f t="shared" si="12"/>
        <v>8.2200000000000006</v>
      </c>
      <c r="DM6" s="35">
        <f t="shared" si="12"/>
        <v>10.85</v>
      </c>
      <c r="DN6" s="35" t="str">
        <f t="shared" si="12"/>
        <v>-</v>
      </c>
      <c r="DO6" s="35">
        <f t="shared" si="12"/>
        <v>22.9</v>
      </c>
      <c r="DP6" s="35">
        <f t="shared" si="12"/>
        <v>24.87</v>
      </c>
      <c r="DQ6" s="35">
        <f t="shared" si="12"/>
        <v>24.13</v>
      </c>
      <c r="DR6" s="35">
        <f t="shared" si="12"/>
        <v>23.06</v>
      </c>
      <c r="DS6" s="34" t="str">
        <f>IF(DS7="","",IF(DS7="-","【-】","【"&amp;SUBSTITUTE(TEXT(DS7,"#,##0.00"),"-","△")&amp;"】"))</f>
        <v>【24.97】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【0.00】</v>
      </c>
      <c r="EE6" s="35" t="str">
        <f>IF(EE7="",NA(),EE7)</f>
        <v>-</v>
      </c>
      <c r="EF6" s="34">
        <f t="shared" ref="EF6:EN6" si="14">IF(EF7="",NA(),EF7)</f>
        <v>0</v>
      </c>
      <c r="EG6" s="34">
        <f t="shared" si="14"/>
        <v>0</v>
      </c>
      <c r="EH6" s="34">
        <f t="shared" si="14"/>
        <v>0</v>
      </c>
      <c r="EI6" s="34">
        <f t="shared" si="14"/>
        <v>0</v>
      </c>
      <c r="EJ6" s="35" t="str">
        <f t="shared" si="14"/>
        <v>-</v>
      </c>
      <c r="EK6" s="35">
        <f t="shared" si="14"/>
        <v>2.0499999999999998</v>
      </c>
      <c r="EL6" s="35">
        <f t="shared" si="14"/>
        <v>0.01</v>
      </c>
      <c r="EM6" s="35">
        <f t="shared" si="14"/>
        <v>0.01</v>
      </c>
      <c r="EN6" s="35">
        <f t="shared" si="14"/>
        <v>0.02</v>
      </c>
      <c r="EO6" s="34" t="str">
        <f>IF(EO7="","",IF(EO7="-","【-】","【"&amp;SUBSTITUTE(TEXT(EO7,"#,##0.00"),"-","△")&amp;"】"))</f>
        <v>【0.02】</v>
      </c>
    </row>
    <row r="7" spans="1:148" s="36" customFormat="1" x14ac:dyDescent="0.2">
      <c r="A7" s="28"/>
      <c r="B7" s="37">
        <v>2019</v>
      </c>
      <c r="C7" s="37">
        <v>72044</v>
      </c>
      <c r="D7" s="37">
        <v>46</v>
      </c>
      <c r="E7" s="37">
        <v>17</v>
      </c>
      <c r="F7" s="37">
        <v>5</v>
      </c>
      <c r="G7" s="37">
        <v>0</v>
      </c>
      <c r="H7" s="37" t="s">
        <v>96</v>
      </c>
      <c r="I7" s="37" t="s">
        <v>97</v>
      </c>
      <c r="J7" s="37" t="s">
        <v>98</v>
      </c>
      <c r="K7" s="37" t="s">
        <v>99</v>
      </c>
      <c r="L7" s="37" t="s">
        <v>100</v>
      </c>
      <c r="M7" s="37" t="s">
        <v>101</v>
      </c>
      <c r="N7" s="38" t="s">
        <v>102</v>
      </c>
      <c r="O7" s="38">
        <v>55.75</v>
      </c>
      <c r="P7" s="38">
        <v>1.34</v>
      </c>
      <c r="Q7" s="38">
        <v>100</v>
      </c>
      <c r="R7" s="38">
        <v>3490</v>
      </c>
      <c r="S7" s="38">
        <v>321535</v>
      </c>
      <c r="T7" s="38">
        <v>1232.02</v>
      </c>
      <c r="U7" s="38">
        <v>260.98</v>
      </c>
      <c r="V7" s="38">
        <v>4292</v>
      </c>
      <c r="W7" s="38">
        <v>6.7</v>
      </c>
      <c r="X7" s="38">
        <v>640.6</v>
      </c>
      <c r="Y7" s="38" t="s">
        <v>102</v>
      </c>
      <c r="Z7" s="38">
        <v>92.99</v>
      </c>
      <c r="AA7" s="38">
        <v>95.79</v>
      </c>
      <c r="AB7" s="38">
        <v>95.35</v>
      </c>
      <c r="AC7" s="38">
        <v>96.11</v>
      </c>
      <c r="AD7" s="38" t="s">
        <v>102</v>
      </c>
      <c r="AE7" s="38">
        <v>99.66</v>
      </c>
      <c r="AF7" s="38">
        <v>100.95</v>
      </c>
      <c r="AG7" s="38">
        <v>101.77</v>
      </c>
      <c r="AH7" s="38">
        <v>103.6</v>
      </c>
      <c r="AI7" s="38">
        <v>102.97</v>
      </c>
      <c r="AJ7" s="38" t="s">
        <v>102</v>
      </c>
      <c r="AK7" s="38">
        <v>54.97</v>
      </c>
      <c r="AL7" s="38">
        <v>83.68</v>
      </c>
      <c r="AM7" s="38">
        <v>113.42</v>
      </c>
      <c r="AN7" s="38">
        <v>135.18</v>
      </c>
      <c r="AO7" s="38" t="s">
        <v>102</v>
      </c>
      <c r="AP7" s="38">
        <v>225.39</v>
      </c>
      <c r="AQ7" s="38">
        <v>224.04</v>
      </c>
      <c r="AR7" s="38">
        <v>227.4</v>
      </c>
      <c r="AS7" s="38">
        <v>193.99</v>
      </c>
      <c r="AT7" s="38">
        <v>165.48</v>
      </c>
      <c r="AU7" s="38" t="s">
        <v>102</v>
      </c>
      <c r="AV7" s="38">
        <v>13.26</v>
      </c>
      <c r="AW7" s="38">
        <v>9.84</v>
      </c>
      <c r="AX7" s="38">
        <v>13.12</v>
      </c>
      <c r="AY7" s="38">
        <v>17.96</v>
      </c>
      <c r="AZ7" s="38" t="s">
        <v>102</v>
      </c>
      <c r="BA7" s="38">
        <v>31.84</v>
      </c>
      <c r="BB7" s="38">
        <v>29.91</v>
      </c>
      <c r="BC7" s="38">
        <v>29.54</v>
      </c>
      <c r="BD7" s="38">
        <v>26.99</v>
      </c>
      <c r="BE7" s="38">
        <v>33.840000000000003</v>
      </c>
      <c r="BF7" s="38" t="s">
        <v>102</v>
      </c>
      <c r="BG7" s="38">
        <v>0</v>
      </c>
      <c r="BH7" s="38">
        <v>0</v>
      </c>
      <c r="BI7" s="38">
        <v>0</v>
      </c>
      <c r="BJ7" s="38">
        <v>0</v>
      </c>
      <c r="BK7" s="38" t="s">
        <v>102</v>
      </c>
      <c r="BL7" s="38">
        <v>974.93</v>
      </c>
      <c r="BM7" s="38">
        <v>855.8</v>
      </c>
      <c r="BN7" s="38">
        <v>789.46</v>
      </c>
      <c r="BO7" s="38">
        <v>826.83</v>
      </c>
      <c r="BP7" s="38">
        <v>765.47</v>
      </c>
      <c r="BQ7" s="38" t="s">
        <v>102</v>
      </c>
      <c r="BR7" s="38">
        <v>81.61</v>
      </c>
      <c r="BS7" s="38">
        <v>77.900000000000006</v>
      </c>
      <c r="BT7" s="38">
        <v>78.900000000000006</v>
      </c>
      <c r="BU7" s="38">
        <v>79.290000000000006</v>
      </c>
      <c r="BV7" s="38" t="s">
        <v>102</v>
      </c>
      <c r="BW7" s="38">
        <v>55.32</v>
      </c>
      <c r="BX7" s="38">
        <v>59.8</v>
      </c>
      <c r="BY7" s="38">
        <v>57.77</v>
      </c>
      <c r="BZ7" s="38">
        <v>57.31</v>
      </c>
      <c r="CA7" s="38">
        <v>59.59</v>
      </c>
      <c r="CB7" s="38" t="s">
        <v>102</v>
      </c>
      <c r="CC7" s="38">
        <v>165.41</v>
      </c>
      <c r="CD7" s="38">
        <v>172.98</v>
      </c>
      <c r="CE7" s="38">
        <v>177.61</v>
      </c>
      <c r="CF7" s="38">
        <v>183.48</v>
      </c>
      <c r="CG7" s="38" t="s">
        <v>102</v>
      </c>
      <c r="CH7" s="38">
        <v>283.17</v>
      </c>
      <c r="CI7" s="38">
        <v>263.76</v>
      </c>
      <c r="CJ7" s="38">
        <v>274.35000000000002</v>
      </c>
      <c r="CK7" s="38">
        <v>273.52</v>
      </c>
      <c r="CL7" s="38">
        <v>257.86</v>
      </c>
      <c r="CM7" s="38" t="s">
        <v>102</v>
      </c>
      <c r="CN7" s="38">
        <v>43.91</v>
      </c>
      <c r="CO7" s="38">
        <v>44.69</v>
      </c>
      <c r="CP7" s="38">
        <v>44.07</v>
      </c>
      <c r="CQ7" s="38">
        <v>44.46</v>
      </c>
      <c r="CR7" s="38" t="s">
        <v>102</v>
      </c>
      <c r="CS7" s="38">
        <v>60.65</v>
      </c>
      <c r="CT7" s="38">
        <v>51.75</v>
      </c>
      <c r="CU7" s="38">
        <v>50.68</v>
      </c>
      <c r="CV7" s="38">
        <v>50.14</v>
      </c>
      <c r="CW7" s="38">
        <v>51.3</v>
      </c>
      <c r="CX7" s="38" t="s">
        <v>102</v>
      </c>
      <c r="CY7" s="38">
        <v>66.569999999999993</v>
      </c>
      <c r="CZ7" s="38">
        <v>73.27</v>
      </c>
      <c r="DA7" s="38">
        <v>77.81</v>
      </c>
      <c r="DB7" s="38">
        <v>79.290000000000006</v>
      </c>
      <c r="DC7" s="38" t="s">
        <v>102</v>
      </c>
      <c r="DD7" s="38">
        <v>84.58</v>
      </c>
      <c r="DE7" s="38">
        <v>84.84</v>
      </c>
      <c r="DF7" s="38">
        <v>84.86</v>
      </c>
      <c r="DG7" s="38">
        <v>84.98</v>
      </c>
      <c r="DH7" s="38">
        <v>86.22</v>
      </c>
      <c r="DI7" s="38" t="s">
        <v>102</v>
      </c>
      <c r="DJ7" s="38">
        <v>2.82</v>
      </c>
      <c r="DK7" s="38">
        <v>5.57</v>
      </c>
      <c r="DL7" s="38">
        <v>8.2200000000000006</v>
      </c>
      <c r="DM7" s="38">
        <v>10.85</v>
      </c>
      <c r="DN7" s="38" t="s">
        <v>102</v>
      </c>
      <c r="DO7" s="38">
        <v>22.9</v>
      </c>
      <c r="DP7" s="38">
        <v>24.87</v>
      </c>
      <c r="DQ7" s="38">
        <v>24.13</v>
      </c>
      <c r="DR7" s="38">
        <v>23.06</v>
      </c>
      <c r="DS7" s="38">
        <v>24.97</v>
      </c>
      <c r="DT7" s="38" t="s">
        <v>102</v>
      </c>
      <c r="DU7" s="38">
        <v>0</v>
      </c>
      <c r="DV7" s="38">
        <v>0</v>
      </c>
      <c r="DW7" s="38">
        <v>0</v>
      </c>
      <c r="DX7" s="38">
        <v>0</v>
      </c>
      <c r="DY7" s="38" t="s">
        <v>102</v>
      </c>
      <c r="DZ7" s="38">
        <v>0</v>
      </c>
      <c r="EA7" s="38">
        <v>0</v>
      </c>
      <c r="EB7" s="38">
        <v>0</v>
      </c>
      <c r="EC7" s="38">
        <v>0</v>
      </c>
      <c r="ED7" s="38">
        <v>0</v>
      </c>
      <c r="EE7" s="38" t="s">
        <v>102</v>
      </c>
      <c r="EF7" s="38">
        <v>0</v>
      </c>
      <c r="EG7" s="38">
        <v>0</v>
      </c>
      <c r="EH7" s="38">
        <v>0</v>
      </c>
      <c r="EI7" s="38">
        <v>0</v>
      </c>
      <c r="EJ7" s="38" t="s">
        <v>102</v>
      </c>
      <c r="EK7" s="38">
        <v>2.0499999999999998</v>
      </c>
      <c r="EL7" s="38">
        <v>0.01</v>
      </c>
      <c r="EM7" s="38">
        <v>0.01</v>
      </c>
      <c r="EN7" s="38">
        <v>0.02</v>
      </c>
      <c r="EO7" s="38">
        <v>0.02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川嶋　隆太</cp:lastModifiedBy>
  <cp:lastPrinted>2021-01-25T05:56:43Z</cp:lastPrinted>
  <dcterms:created xsi:type="dcterms:W3CDTF">2020-12-04T02:35:46Z</dcterms:created>
  <dcterms:modified xsi:type="dcterms:W3CDTF">2021-01-25T10:52:21Z</dcterms:modified>
  <cp:category/>
</cp:coreProperties>
</file>