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財政課\05　経営分析表\R2（R1決算）\02　回答\"/>
    </mc:Choice>
  </mc:AlternateContent>
  <workbookProtection workbookAlgorithmName="SHA-512" workbookHashValue="hYTIYYqOrKB5NVRNRdEWY++P2ttq9l2NSTciK5B64g/1aLC3ecKQxcNN27Xz1gWJhNzJk1ywzM5Q6JQHOfMDCQ==" workbookSaltValue="N7rQUpj4Lt4Ay3bQ5n0FT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<sst xmlns="http://schemas.openxmlformats.org/spreadsheetml/2006/main" count="246" uniqueCount="121">
  <si>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</si>
  <si>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</si>
  <si>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</si>
  <si>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</si>
  <si>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</si>
  <si>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</si>
  <si>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</si>
  <si>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</si>
  <si>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</si>
  <si>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</si>
  <si>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</si>
  <si>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</si>
  <si>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</si>
  <si>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</si>
  <si>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</si>
  <si>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</si>
  <si>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</si>
  <si>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</si>
  <si>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</si>
  <si>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</si>
  <si>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</si>
  <si>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</si>
  <si>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</si>
  <si>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</si>
  <si>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</si>
  <si>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</si>
  <si>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</si>
  <si>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</si>
  <si>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</si>
  <si>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</si>
  <si>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</si>
  <si>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</si>
  <si>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</si>
  <si>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</si>
  <si>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</si>
  <si>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</si>
  <si>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</si>
  <si>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</si>
  <si>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</si>
  <si>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</si>
  <si>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</si>
  <si>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</si>
  <si>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</si>
  <si>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</si>
  <si>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</si>
  <si>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</si>
  <si>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</si>
  <si>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</si>
  <si>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</si>
  <si>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</si>
  <si>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</si>
  <si>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</si>
  <si>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</si>
  <si>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</si>
  <si>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</si>
  <si>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</si>
  <si>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</si>
  <si>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</si>
  <si>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</si>
  <si>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</si>
  <si>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</si>
  <si>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</si>
  <si>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</si>
  <si>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</si>
  <si>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</si>
  <si>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</si>
  <si>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</si>
  <si>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</si>
  <si>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</si>
  <si>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</si>
  <si>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</si>
  <si>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</si>
  <si>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</si>
  <si>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</si>
  <si>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</si>
  <si>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</si>
  <si>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</si>
  <si>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</si>
  <si>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</si>
  <si>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</si>
  <si>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</si>
  <si>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</si>
  <si>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</si>
  <si>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</si>
  <si>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</si>
  <si>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</si>
  <si>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</si>
  <si>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</si>
  <si>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</si>
  <si>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</si>
  <si>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</si>
  <si>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</si>
  <si>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</si>
  <si>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</si>
  <si>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</si>
  <si>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</si>
  <si>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</si>
  <si>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</si>
  <si>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</si>
  <si>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</si>
  <si>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</si>
  <si>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</si>
  <si>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</si>
  <si>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</si>
  <si>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</si>
  <si>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</si>
  <si>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</si>
  <si>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</si>
  <si>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</si>
  <si>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</si>
  <si>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</si>
  <si>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</si>
  <si>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</si>
  <si>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</si>
  <si>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</si>
  <si>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</si>
  <si>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</si>
  <si>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</si>
  <si>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</si>
  <si>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xml:space="preserve">　本事業は、市街化区域や農村地域以外の地域での「環境保全・衛生的な生活の確保」を目的に浄化槽を整備している事業である。また、浄化槽の規模については、世帯人数ではなく延べ床面積で定まる。
　本事業が対象としている地域では、延べ床面積の広い一般家庭がほとんどであり、浄化槽の規模に対する一世帯あたりの使用人数は少なく、処理能力に見合った使用水量となっていないことから、浄化槽の稼働率は低い。そのため、今後は浄化槽のスペックダウンといった検討も必要となってくる。
　また、上記理由により使用水量が少ないことに加え、業務用としての使用もほとんどないため、事業全体での使用料収入が少ない。一方、浄化槽の維持管理に係る経費は多くかかることから、使用料収入だけでは安定した経営を行っていくのは困難な状況であり、引き続き一般会計からの繰入金が必要となっている。
</t>
    <phoneticPr fontId="4"/>
  </si>
  <si>
    <t>【総括】
平成28年度から基準内繰入金の見直しを行ったことにより経営指標が改善している。令和元年度は地方公営企業法適用に伴う打切決算を行ったが指数への影響は軽微であった。経営の実態としては、使用料体系を公共下水道事業と同水準としているため、設置基数の増加に伴い経費回収率が悪化傾向にある。
①収益的収支比率については、整備の進捗に伴い使用料収入は増加傾向にあるものの伸び率は低く、収益の多くは一般会計からの繰入金で賄っているのが現状であり、課題となっている。
④企業債残高対事業規模比率については、上記理由により数値は平成28年度から０となったが、依然として残高に対する使用料収入の割合が少ないことが課題となっている。
⑤経費回収率については、使用料収入だけでは汚水処理経費を回収することが困難な状態であり、課題となっている。
⑥汚水処理原価については、浄化槽の処理能力に対する一世帯あたりの使用人数が少なく、使用水量も過少となっていることから有収水量が低く、これに対する汚水処理に要する経費の割合が高いため、類似団体よりも高くなっている。
⑦施設利用率については、浄化槽の処理能力に対する一世帯あたりの使用人数が少なく使用水量も過少となっていることから、低い稼働率となっている。
⑧水洗化率については、浄化槽が整備された際、遅延なく排水設備を設置しなければならない制度であることから、数値は100％となっている。</t>
    <rPh sb="67" eb="68">
      <t>オコナ</t>
    </rPh>
    <rPh sb="78" eb="80">
      <t>ケイビ</t>
    </rPh>
    <rPh sb="85" eb="87">
      <t>ケイエイ</t>
    </rPh>
    <rPh sb="88" eb="90">
      <t>ジッタイ</t>
    </rPh>
    <rPh sb="95" eb="98">
      <t>シヨウリョウ</t>
    </rPh>
    <rPh sb="98" eb="100">
      <t>タイケイ</t>
    </rPh>
    <rPh sb="101" eb="103">
      <t>コウキョウ</t>
    </rPh>
    <rPh sb="103" eb="106">
      <t>ゲスイドウ</t>
    </rPh>
    <rPh sb="106" eb="108">
      <t>ジギョウ</t>
    </rPh>
    <rPh sb="109" eb="112">
      <t>ドウスイジュン</t>
    </rPh>
    <rPh sb="120" eb="122">
      <t>セッチ</t>
    </rPh>
    <rPh sb="122" eb="124">
      <t>キスウ</t>
    </rPh>
    <rPh sb="125" eb="127">
      <t>ゾウカ</t>
    </rPh>
    <rPh sb="128" eb="129">
      <t>トモナ</t>
    </rPh>
    <rPh sb="130" eb="132">
      <t>ケイヒ</t>
    </rPh>
    <rPh sb="132" eb="134">
      <t>カイシュウ</t>
    </rPh>
    <rPh sb="134" eb="135">
      <t>リツ</t>
    </rPh>
    <rPh sb="136" eb="138">
      <t>アッカ</t>
    </rPh>
    <rPh sb="138" eb="140">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</si>
</sst>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42-4D9C-AD81-9D15B627C0D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242-4D9C-AD81-9D15B627C0D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49.5</c:v>
                </c:pt>
                <c:pt idx="1">
                  <c:v>51</c:v>
                </c:pt>
                <c:pt idx="2">
                  <c:v>51.83</c:v>
                </c:pt>
                <c:pt idx="3">
                  <c:v>51.18</c:v>
                </c:pt>
                <c:pt idx="4">
                  <c:v>50.39</c:v>
                </c:pt>
              </c:numCache>
            </c:numRef>
          </c:val>
          <c:extLst>
            <c:ext xmlns:c16="http://schemas.microsoft.com/office/drawing/2014/chart" uri="{C3380CC4-5D6E-409C-BE32-E72D297353CC}">
              <c16:uniqueId val="{00000000-F744-4DC9-A1CB-C8A5B2CC57F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61.79</c:v>
                </c:pt>
                <c:pt idx="3">
                  <c:v>59.94</c:v>
                </c:pt>
                <c:pt idx="4">
                  <c:v>59.64</c:v>
                </c:pt>
              </c:numCache>
            </c:numRef>
          </c:val>
          <c:smooth val="0"/>
          <c:extLst>
            <c:ext xmlns:c16="http://schemas.microsoft.com/office/drawing/2014/chart" uri="{C3380CC4-5D6E-409C-BE32-E72D297353CC}">
              <c16:uniqueId val="{00000001-F744-4DC9-A1CB-C8A5B2CC57F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387-44A1-B32E-160C527548E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92.44</c:v>
                </c:pt>
                <c:pt idx="3">
                  <c:v>89.66</c:v>
                </c:pt>
                <c:pt idx="4">
                  <c:v>90.63</c:v>
                </c:pt>
              </c:numCache>
            </c:numRef>
          </c:val>
          <c:smooth val="0"/>
          <c:extLst>
            <c:ext xmlns:c16="http://schemas.microsoft.com/office/drawing/2014/chart" uri="{C3380CC4-5D6E-409C-BE32-E72D297353CC}">
              <c16:uniqueId val="{00000001-2387-44A1-B32E-160C527548E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81.760000000000005</c:v>
                </c:pt>
                <c:pt idx="1">
                  <c:v>98.02</c:v>
                </c:pt>
                <c:pt idx="2">
                  <c:v>110.73</c:v>
                </c:pt>
                <c:pt idx="3">
                  <c:v>100.76</c:v>
                </c:pt>
                <c:pt idx="4">
                  <c:v>97.08</c:v>
                </c:pt>
              </c:numCache>
            </c:numRef>
          </c:val>
          <c:extLst>
            <c:ext xmlns:c16="http://schemas.microsoft.com/office/drawing/2014/chart" uri="{C3380CC4-5D6E-409C-BE32-E72D297353CC}">
              <c16:uniqueId val="{00000000-9770-4D78-8F21-0EBE64ABBF6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70-4D78-8F21-0EBE64ABBF6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DE-4118-9AA0-5E18F57B3A7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DE-4118-9AA0-5E18F57B3A7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DE-45CE-AE84-A1224C6A0EF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DE-45CE-AE84-A1224C6A0EF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EC-4BC4-B890-D5062266FAA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EC-4BC4-B890-D5062266FAA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EC-4533-9E2C-3D3FB531572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EC-4533-9E2C-3D3FB531572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2235.3000000000002</c:v>
                </c:pt>
                <c:pt idx="1">
                  <c:v>0</c:v>
                </c:pt>
                <c:pt idx="2">
                  <c:v>0</c:v>
                </c:pt>
                <c:pt idx="3">
                  <c:v>0</c:v>
                </c:pt>
                <c:pt idx="4">
                  <c:v>0</c:v>
                </c:pt>
              </c:numCache>
            </c:numRef>
          </c:val>
          <c:extLst>
            <c:ext xmlns:c16="http://schemas.microsoft.com/office/drawing/2014/chart" uri="{C3380CC4-5D6E-409C-BE32-E72D297353CC}">
              <c16:uniqueId val="{00000000-24F3-4FCB-B1E1-18F3AAB739E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244.85</c:v>
                </c:pt>
                <c:pt idx="3">
                  <c:v>296.89</c:v>
                </c:pt>
                <c:pt idx="4">
                  <c:v>270.57</c:v>
                </c:pt>
              </c:numCache>
            </c:numRef>
          </c:val>
          <c:smooth val="0"/>
          <c:extLst>
            <c:ext xmlns:c16="http://schemas.microsoft.com/office/drawing/2014/chart" uri="{C3380CC4-5D6E-409C-BE32-E72D297353CC}">
              <c16:uniqueId val="{00000001-24F3-4FCB-B1E1-18F3AAB739E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32.32</c:v>
                </c:pt>
                <c:pt idx="1">
                  <c:v>43.89</c:v>
                </c:pt>
                <c:pt idx="2">
                  <c:v>42.5</c:v>
                </c:pt>
                <c:pt idx="3">
                  <c:v>39.799999999999997</c:v>
                </c:pt>
                <c:pt idx="4">
                  <c:v>37.74</c:v>
                </c:pt>
              </c:numCache>
            </c:numRef>
          </c:val>
          <c:extLst>
            <c:ext xmlns:c16="http://schemas.microsoft.com/office/drawing/2014/chart" uri="{C3380CC4-5D6E-409C-BE32-E72D297353CC}">
              <c16:uniqueId val="{00000000-D7D4-4170-ACF8-ECE09ACD5B0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64.78</c:v>
                </c:pt>
                <c:pt idx="3">
                  <c:v>63.06</c:v>
                </c:pt>
                <c:pt idx="4">
                  <c:v>62.5</c:v>
                </c:pt>
              </c:numCache>
            </c:numRef>
          </c:val>
          <c:smooth val="0"/>
          <c:extLst>
            <c:ext xmlns:c16="http://schemas.microsoft.com/office/drawing/2014/chart" uri="{C3380CC4-5D6E-409C-BE32-E72D297353CC}">
              <c16:uniqueId val="{00000001-D7D4-4170-ACF8-ECE09ACD5B0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526.39</c:v>
                </c:pt>
                <c:pt idx="1">
                  <c:v>375.45</c:v>
                </c:pt>
                <c:pt idx="2">
                  <c:v>385.79</c:v>
                </c:pt>
                <c:pt idx="3">
                  <c:v>412.09</c:v>
                </c:pt>
                <c:pt idx="4">
                  <c:v>389.49</c:v>
                </c:pt>
              </c:numCache>
            </c:numRef>
          </c:val>
          <c:extLst>
            <c:ext xmlns:c16="http://schemas.microsoft.com/office/drawing/2014/chart" uri="{C3380CC4-5D6E-409C-BE32-E72D297353CC}">
              <c16:uniqueId val="{00000000-581A-4FA1-998E-5A3EA57A8AD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250.21</c:v>
                </c:pt>
                <c:pt idx="3">
                  <c:v>264.77</c:v>
                </c:pt>
                <c:pt idx="4">
                  <c:v>269.33</c:v>
                </c:pt>
              </c:numCache>
            </c:numRef>
          </c:val>
          <c:smooth val="0"/>
          <c:extLst>
            <c:ext xmlns:c16="http://schemas.microsoft.com/office/drawing/2014/chart" uri="{C3380CC4-5D6E-409C-BE32-E72D297353CC}">
              <c16:uniqueId val="{00000001-581A-4FA1-998E-5A3EA57A8AD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7" zoomScaleNormal="100" workbookViewId="0">
      <selection activeCell="BK12" sqref="BK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福島県　会津若松市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法非適用</v>
      </c>
      <c r="C8" s="84"/>
      <c r="D8" s="84"/>
      <c r="E8" s="84"/>
      <c r="F8" s="84"/>
      <c r="G8" s="84"/>
      <c r="H8" s="84"/>
      <c r="I8" s="84" t="str">
        <f>データ!J6</f>
        <v>下水道事業</v>
      </c>
      <c r="J8" s="84"/>
      <c r="K8" s="84"/>
      <c r="L8" s="84"/>
      <c r="M8" s="84"/>
      <c r="N8" s="84"/>
      <c r="O8" s="84"/>
      <c r="P8" s="84" t="str">
        <f>データ!K6</f>
        <v>特定地域生活排水処理</v>
      </c>
      <c r="Q8" s="84"/>
      <c r="R8" s="84"/>
      <c r="S8" s="84"/>
      <c r="T8" s="84"/>
      <c r="U8" s="84"/>
      <c r="V8" s="84"/>
      <c r="W8" s="84" t="str">
        <f>データ!L6</f>
        <v>K2</v>
      </c>
      <c r="X8" s="84"/>
      <c r="Y8" s="84"/>
      <c r="Z8" s="84"/>
      <c r="AA8" s="84"/>
      <c r="AB8" s="84"/>
      <c r="AC8" s="84"/>
      <c r="AD8" s="85" t="str">
        <f>データ!$M$6</f>
        <v>非設置</v>
      </c>
      <c r="AE8" s="85"/>
      <c r="AF8" s="85"/>
      <c r="AG8" s="85"/>
      <c r="AH8" s="85"/>
      <c r="AI8" s="85"/>
      <c r="AJ8" s="85"/>
      <c r="AK8" s="3"/>
      <c r="AL8" s="81">
        <f>データ!S6</f>
        <v>118322</v>
      </c>
      <c r="AM8" s="81"/>
      <c r="AN8" s="81"/>
      <c r="AO8" s="81"/>
      <c r="AP8" s="81"/>
      <c r="AQ8" s="81"/>
      <c r="AR8" s="81"/>
      <c r="AS8" s="81"/>
      <c r="AT8" s="80">
        <f>データ!T6</f>
        <v>382.97</v>
      </c>
      <c r="AU8" s="80"/>
      <c r="AV8" s="80"/>
      <c r="AW8" s="80"/>
      <c r="AX8" s="80"/>
      <c r="AY8" s="80"/>
      <c r="AZ8" s="80"/>
      <c r="BA8" s="80"/>
      <c r="BB8" s="80">
        <f>データ!U6</f>
        <v>308.95999999999998</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t="str">
        <f>データ!O6</f>
        <v>該当数値なし</v>
      </c>
      <c r="J10" s="80"/>
      <c r="K10" s="80"/>
      <c r="L10" s="80"/>
      <c r="M10" s="80"/>
      <c r="N10" s="80"/>
      <c r="O10" s="80"/>
      <c r="P10" s="80">
        <f>データ!P6</f>
        <v>2.99</v>
      </c>
      <c r="Q10" s="80"/>
      <c r="R10" s="80"/>
      <c r="S10" s="80"/>
      <c r="T10" s="80"/>
      <c r="U10" s="80"/>
      <c r="V10" s="80"/>
      <c r="W10" s="80">
        <f>データ!Q6</f>
        <v>100</v>
      </c>
      <c r="X10" s="80"/>
      <c r="Y10" s="80"/>
      <c r="Z10" s="80"/>
      <c r="AA10" s="80"/>
      <c r="AB10" s="80"/>
      <c r="AC10" s="80"/>
      <c r="AD10" s="81">
        <f>データ!R6</f>
        <v>2808</v>
      </c>
      <c r="AE10" s="81"/>
      <c r="AF10" s="81"/>
      <c r="AG10" s="81"/>
      <c r="AH10" s="81"/>
      <c r="AI10" s="81"/>
      <c r="AJ10" s="81"/>
      <c r="AK10" s="2"/>
      <c r="AL10" s="81">
        <f>データ!V6</f>
        <v>3507</v>
      </c>
      <c r="AM10" s="81"/>
      <c r="AN10" s="81"/>
      <c r="AO10" s="81"/>
      <c r="AP10" s="81"/>
      <c r="AQ10" s="81"/>
      <c r="AR10" s="81"/>
      <c r="AS10" s="81"/>
      <c r="AT10" s="80">
        <f>データ!W6</f>
        <v>8.49</v>
      </c>
      <c r="AU10" s="80"/>
      <c r="AV10" s="80"/>
      <c r="AW10" s="80"/>
      <c r="AX10" s="80"/>
      <c r="AY10" s="80"/>
      <c r="AZ10" s="80"/>
      <c r="BA10" s="80"/>
      <c r="BB10" s="80">
        <f>データ!X6</f>
        <v>413.07</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120</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119</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Nn/N7mCZ+SXFkPHX9iR1vo2CEU5oO2CXhk9y88xWj6Cq03/6f5EhPWECeKPe2mbctRDbPBwNvm65HkxYRHe4BA==" saltValue="FzB0MOML58Jc8WyDVpA6u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9" t="s">
        <v>54</v>
      </c>
      <c r="I3" s="90"/>
      <c r="J3" s="90"/>
      <c r="K3" s="90"/>
      <c r="L3" s="90"/>
      <c r="M3" s="90"/>
      <c r="N3" s="90"/>
      <c r="O3" s="90"/>
      <c r="P3" s="90"/>
      <c r="Q3" s="90"/>
      <c r="R3" s="90"/>
      <c r="S3" s="90"/>
      <c r="T3" s="90"/>
      <c r="U3" s="90"/>
      <c r="V3" s="90"/>
      <c r="W3" s="90"/>
      <c r="X3" s="91"/>
      <c r="Y3" s="95" t="s">
        <v>55</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56</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57</v>
      </c>
      <c r="B4" s="30"/>
      <c r="C4" s="30"/>
      <c r="D4" s="30"/>
      <c r="E4" s="30"/>
      <c r="F4" s="30"/>
      <c r="G4" s="30"/>
      <c r="H4" s="92"/>
      <c r="I4" s="93"/>
      <c r="J4" s="93"/>
      <c r="K4" s="93"/>
      <c r="L4" s="93"/>
      <c r="M4" s="93"/>
      <c r="N4" s="93"/>
      <c r="O4" s="93"/>
      <c r="P4" s="93"/>
      <c r="Q4" s="93"/>
      <c r="R4" s="93"/>
      <c r="S4" s="93"/>
      <c r="T4" s="93"/>
      <c r="U4" s="93"/>
      <c r="V4" s="93"/>
      <c r="W4" s="93"/>
      <c r="X4" s="94"/>
      <c r="Y4" s="88" t="s">
        <v>58</v>
      </c>
      <c r="Z4" s="88"/>
      <c r="AA4" s="88"/>
      <c r="AB4" s="88"/>
      <c r="AC4" s="88"/>
      <c r="AD4" s="88"/>
      <c r="AE4" s="88"/>
      <c r="AF4" s="88"/>
      <c r="AG4" s="88"/>
      <c r="AH4" s="88"/>
      <c r="AI4" s="88"/>
      <c r="AJ4" s="88" t="s">
        <v>59</v>
      </c>
      <c r="AK4" s="88"/>
      <c r="AL4" s="88"/>
      <c r="AM4" s="88"/>
      <c r="AN4" s="88"/>
      <c r="AO4" s="88"/>
      <c r="AP4" s="88"/>
      <c r="AQ4" s="88"/>
      <c r="AR4" s="88"/>
      <c r="AS4" s="88"/>
      <c r="AT4" s="88"/>
      <c r="AU4" s="88" t="s">
        <v>60</v>
      </c>
      <c r="AV4" s="88"/>
      <c r="AW4" s="88"/>
      <c r="AX4" s="88"/>
      <c r="AY4" s="88"/>
      <c r="AZ4" s="88"/>
      <c r="BA4" s="88"/>
      <c r="BB4" s="88"/>
      <c r="BC4" s="88"/>
      <c r="BD4" s="88"/>
      <c r="BE4" s="88"/>
      <c r="BF4" s="88" t="s">
        <v>61</v>
      </c>
      <c r="BG4" s="88"/>
      <c r="BH4" s="88"/>
      <c r="BI4" s="88"/>
      <c r="BJ4" s="88"/>
      <c r="BK4" s="88"/>
      <c r="BL4" s="88"/>
      <c r="BM4" s="88"/>
      <c r="BN4" s="88"/>
      <c r="BO4" s="88"/>
      <c r="BP4" s="88"/>
      <c r="BQ4" s="88" t="s">
        <v>62</v>
      </c>
      <c r="BR4" s="88"/>
      <c r="BS4" s="88"/>
      <c r="BT4" s="88"/>
      <c r="BU4" s="88"/>
      <c r="BV4" s="88"/>
      <c r="BW4" s="88"/>
      <c r="BX4" s="88"/>
      <c r="BY4" s="88"/>
      <c r="BZ4" s="88"/>
      <c r="CA4" s="88"/>
      <c r="CB4" s="88" t="s">
        <v>63</v>
      </c>
      <c r="CC4" s="88"/>
      <c r="CD4" s="88"/>
      <c r="CE4" s="88"/>
      <c r="CF4" s="88"/>
      <c r="CG4" s="88"/>
      <c r="CH4" s="88"/>
      <c r="CI4" s="88"/>
      <c r="CJ4" s="88"/>
      <c r="CK4" s="88"/>
      <c r="CL4" s="88"/>
      <c r="CM4" s="88" t="s">
        <v>64</v>
      </c>
      <c r="CN4" s="88"/>
      <c r="CO4" s="88"/>
      <c r="CP4" s="88"/>
      <c r="CQ4" s="88"/>
      <c r="CR4" s="88"/>
      <c r="CS4" s="88"/>
      <c r="CT4" s="88"/>
      <c r="CU4" s="88"/>
      <c r="CV4" s="88"/>
      <c r="CW4" s="88"/>
      <c r="CX4" s="88" t="s">
        <v>65</v>
      </c>
      <c r="CY4" s="88"/>
      <c r="CZ4" s="88"/>
      <c r="DA4" s="88"/>
      <c r="DB4" s="88"/>
      <c r="DC4" s="88"/>
      <c r="DD4" s="88"/>
      <c r="DE4" s="88"/>
      <c r="DF4" s="88"/>
      <c r="DG4" s="88"/>
      <c r="DH4" s="88"/>
      <c r="DI4" s="88" t="s">
        <v>66</v>
      </c>
      <c r="DJ4" s="88"/>
      <c r="DK4" s="88"/>
      <c r="DL4" s="88"/>
      <c r="DM4" s="88"/>
      <c r="DN4" s="88"/>
      <c r="DO4" s="88"/>
      <c r="DP4" s="88"/>
      <c r="DQ4" s="88"/>
      <c r="DR4" s="88"/>
      <c r="DS4" s="88"/>
      <c r="DT4" s="88" t="s">
        <v>67</v>
      </c>
      <c r="DU4" s="88"/>
      <c r="DV4" s="88"/>
      <c r="DW4" s="88"/>
      <c r="DX4" s="88"/>
      <c r="DY4" s="88"/>
      <c r="DZ4" s="88"/>
      <c r="EA4" s="88"/>
      <c r="EB4" s="88"/>
      <c r="EC4" s="88"/>
      <c r="ED4" s="88"/>
      <c r="EE4" s="88" t="s">
        <v>68</v>
      </c>
      <c r="EF4" s="88"/>
      <c r="EG4" s="88"/>
      <c r="EH4" s="88"/>
      <c r="EI4" s="88"/>
      <c r="EJ4" s="88"/>
      <c r="EK4" s="88"/>
      <c r="EL4" s="88"/>
      <c r="EM4" s="88"/>
      <c r="EN4" s="88"/>
      <c r="EO4" s="88"/>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72028</v>
      </c>
      <c r="D6" s="33">
        <f t="shared" si="3"/>
        <v>47</v>
      </c>
      <c r="E6" s="33">
        <f t="shared" si="3"/>
        <v>18</v>
      </c>
      <c r="F6" s="33">
        <f t="shared" si="3"/>
        <v>0</v>
      </c>
      <c r="G6" s="33">
        <f t="shared" si="3"/>
        <v>0</v>
      </c>
      <c r="H6" s="33" t="str">
        <f t="shared" si="3"/>
        <v>福島県　会津若松市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2.99</v>
      </c>
      <c r="Q6" s="34">
        <f t="shared" si="3"/>
        <v>100</v>
      </c>
      <c r="R6" s="34">
        <f t="shared" si="3"/>
        <v>2808</v>
      </c>
      <c r="S6" s="34">
        <f t="shared" si="3"/>
        <v>118322</v>
      </c>
      <c r="T6" s="34">
        <f t="shared" si="3"/>
        <v>382.97</v>
      </c>
      <c r="U6" s="34">
        <f t="shared" si="3"/>
        <v>308.95999999999998</v>
      </c>
      <c r="V6" s="34">
        <f t="shared" si="3"/>
        <v>3507</v>
      </c>
      <c r="W6" s="34">
        <f t="shared" si="3"/>
        <v>8.49</v>
      </c>
      <c r="X6" s="34">
        <f t="shared" si="3"/>
        <v>413.07</v>
      </c>
      <c r="Y6" s="35">
        <f>IF(Y7="",NA(),Y7)</f>
        <v>81.760000000000005</v>
      </c>
      <c r="Z6" s="35">
        <f t="shared" ref="Z6:AH6" si="4">IF(Z7="",NA(),Z7)</f>
        <v>98.02</v>
      </c>
      <c r="AA6" s="35">
        <f t="shared" si="4"/>
        <v>110.73</v>
      </c>
      <c r="AB6" s="35">
        <f t="shared" si="4"/>
        <v>100.76</v>
      </c>
      <c r="AC6" s="35">
        <f t="shared" si="4"/>
        <v>97.08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2235.3000000000002</v>
      </c>
      <c r="BG6" s="34">
        <f t="shared" ref="BG6:BO6" si="7">IF(BG7="",NA(),BG7)</f>
        <v>0</v>
      </c>
      <c r="BH6" s="34">
        <f t="shared" si="7"/>
        <v>0</v>
      </c>
      <c r="BI6" s="34">
        <f t="shared" si="7"/>
        <v>0</v>
      </c>
      <c r="BJ6" s="34">
        <f t="shared" si="7"/>
        <v>0</v>
      </c>
      <c r="BK6" s="35">
        <f t="shared" si="7"/>
        <v>392.19</v>
      </c>
      <c r="BL6" s="35">
        <f t="shared" si="7"/>
        <v>413.5</v>
      </c>
      <c r="BM6" s="35">
        <f t="shared" si="7"/>
        <v>244.85</v>
      </c>
      <c r="BN6" s="35">
        <f t="shared" si="7"/>
        <v>296.89</v>
      </c>
      <c r="BO6" s="35">
        <f t="shared" si="7"/>
        <v>270.57</v>
      </c>
      <c r="BP6" s="34" t="str">
        <f>IF(BP7="","",IF(BP7="-","【-】","【"&amp;SUBSTITUTE(TEXT(BP7,"#,##0.00"),"-","△")&amp;"】"))</f>
        <v>【307.23】</v>
      </c>
      <c r="BQ6" s="35">
        <f>IF(BQ7="",NA(),BQ7)</f>
        <v>32.32</v>
      </c>
      <c r="BR6" s="35">
        <f t="shared" ref="BR6:BZ6" si="8">IF(BR7="",NA(),BR7)</f>
        <v>43.89</v>
      </c>
      <c r="BS6" s="35">
        <f t="shared" si="8"/>
        <v>42.5</v>
      </c>
      <c r="BT6" s="35">
        <f t="shared" si="8"/>
        <v>39.799999999999997</v>
      </c>
      <c r="BU6" s="35">
        <f t="shared" si="8"/>
        <v>37.74</v>
      </c>
      <c r="BV6" s="35">
        <f t="shared" si="8"/>
        <v>57.03</v>
      </c>
      <c r="BW6" s="35">
        <f t="shared" si="8"/>
        <v>55.84</v>
      </c>
      <c r="BX6" s="35">
        <f t="shared" si="8"/>
        <v>64.78</v>
      </c>
      <c r="BY6" s="35">
        <f t="shared" si="8"/>
        <v>63.06</v>
      </c>
      <c r="BZ6" s="35">
        <f t="shared" si="8"/>
        <v>62.5</v>
      </c>
      <c r="CA6" s="34" t="str">
        <f>IF(CA7="","",IF(CA7="-","【-】","【"&amp;SUBSTITUTE(TEXT(CA7,"#,##0.00"),"-","△")&amp;"】"))</f>
        <v>【59.98】</v>
      </c>
      <c r="CB6" s="35">
        <f>IF(CB7="",NA(),CB7)</f>
        <v>526.39</v>
      </c>
      <c r="CC6" s="35">
        <f t="shared" ref="CC6:CK6" si="9">IF(CC7="",NA(),CC7)</f>
        <v>375.45</v>
      </c>
      <c r="CD6" s="35">
        <f t="shared" si="9"/>
        <v>385.79</v>
      </c>
      <c r="CE6" s="35">
        <f t="shared" si="9"/>
        <v>412.09</v>
      </c>
      <c r="CF6" s="35">
        <f t="shared" si="9"/>
        <v>389.49</v>
      </c>
      <c r="CG6" s="35">
        <f t="shared" si="9"/>
        <v>283.73</v>
      </c>
      <c r="CH6" s="35">
        <f t="shared" si="9"/>
        <v>287.57</v>
      </c>
      <c r="CI6" s="35">
        <f t="shared" si="9"/>
        <v>250.21</v>
      </c>
      <c r="CJ6" s="35">
        <f t="shared" si="9"/>
        <v>264.77</v>
      </c>
      <c r="CK6" s="35">
        <f t="shared" si="9"/>
        <v>269.33</v>
      </c>
      <c r="CL6" s="34" t="str">
        <f>IF(CL7="","",IF(CL7="-","【-】","【"&amp;SUBSTITUTE(TEXT(CL7,"#,##0.00"),"-","△")&amp;"】"))</f>
        <v>【272.98】</v>
      </c>
      <c r="CM6" s="35">
        <f>IF(CM7="",NA(),CM7)</f>
        <v>49.5</v>
      </c>
      <c r="CN6" s="35">
        <f t="shared" ref="CN6:CV6" si="10">IF(CN7="",NA(),CN7)</f>
        <v>51</v>
      </c>
      <c r="CO6" s="35">
        <f t="shared" si="10"/>
        <v>51.83</v>
      </c>
      <c r="CP6" s="35">
        <f t="shared" si="10"/>
        <v>51.18</v>
      </c>
      <c r="CQ6" s="35">
        <f t="shared" si="10"/>
        <v>50.39</v>
      </c>
      <c r="CR6" s="35">
        <f t="shared" si="10"/>
        <v>58.25</v>
      </c>
      <c r="CS6" s="35">
        <f t="shared" si="10"/>
        <v>61.55</v>
      </c>
      <c r="CT6" s="35">
        <f t="shared" si="10"/>
        <v>61.79</v>
      </c>
      <c r="CU6" s="35">
        <f t="shared" si="10"/>
        <v>59.94</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92.44</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72028</v>
      </c>
      <c r="D7" s="37">
        <v>47</v>
      </c>
      <c r="E7" s="37">
        <v>18</v>
      </c>
      <c r="F7" s="37">
        <v>0</v>
      </c>
      <c r="G7" s="37">
        <v>0</v>
      </c>
      <c r="H7" s="37" t="s">
        <v>98</v>
      </c>
      <c r="I7" s="37" t="s">
        <v>99</v>
      </c>
      <c r="J7" s="37" t="s">
        <v>100</v>
      </c>
      <c r="K7" s="37" t="s">
        <v>101</v>
      </c>
      <c r="L7" s="37" t="s">
        <v>102</v>
      </c>
      <c r="M7" s="37" t="s">
        <v>103</v>
      </c>
      <c r="N7" s="38" t="s">
        <v>104</v>
      </c>
      <c r="O7" s="38" t="s">
        <v>105</v>
      </c>
      <c r="P7" s="38">
        <v>2.99</v>
      </c>
      <c r="Q7" s="38">
        <v>100</v>
      </c>
      <c r="R7" s="38">
        <v>2808</v>
      </c>
      <c r="S7" s="38">
        <v>118322</v>
      </c>
      <c r="T7" s="38">
        <v>382.97</v>
      </c>
      <c r="U7" s="38">
        <v>308.95999999999998</v>
      </c>
      <c r="V7" s="38">
        <v>3507</v>
      </c>
      <c r="W7" s="38">
        <v>8.49</v>
      </c>
      <c r="X7" s="38">
        <v>413.07</v>
      </c>
      <c r="Y7" s="38">
        <v>81.760000000000005</v>
      </c>
      <c r="Z7" s="38">
        <v>98.02</v>
      </c>
      <c r="AA7" s="38">
        <v>110.73</v>
      </c>
      <c r="AB7" s="38">
        <v>100.76</v>
      </c>
      <c r="AC7" s="38">
        <v>97.08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2235.3000000000002</v>
      </c>
      <c r="BG7" s="38">
        <v>0</v>
      </c>
      <c r="BH7" s="38">
        <v>0</v>
      </c>
      <c r="BI7" s="38">
        <v>0</v>
      </c>
      <c r="BJ7" s="38">
        <v>0</v>
      </c>
      <c r="BK7" s="38">
        <v>392.19</v>
      </c>
      <c r="BL7" s="38">
        <v>413.5</v>
      </c>
      <c r="BM7" s="38">
        <v>244.85</v>
      </c>
      <c r="BN7" s="38">
        <v>296.89</v>
      </c>
      <c r="BO7" s="38">
        <v>270.57</v>
      </c>
      <c r="BP7" s="38">
        <v>307.23</v>
      </c>
      <c r="BQ7" s="38">
        <v>32.32</v>
      </c>
      <c r="BR7" s="38">
        <v>43.89</v>
      </c>
      <c r="BS7" s="38">
        <v>42.5</v>
      </c>
      <c r="BT7" s="38">
        <v>39.799999999999997</v>
      </c>
      <c r="BU7" s="38">
        <v>37.74</v>
      </c>
      <c r="BV7" s="38">
        <v>57.03</v>
      </c>
      <c r="BW7" s="38">
        <v>55.84</v>
      </c>
      <c r="BX7" s="38">
        <v>64.78</v>
      </c>
      <c r="BY7" s="38">
        <v>63.06</v>
      </c>
      <c r="BZ7" s="38">
        <v>62.5</v>
      </c>
      <c r="CA7" s="38">
        <v>59.98</v>
      </c>
      <c r="CB7" s="38">
        <v>526.39</v>
      </c>
      <c r="CC7" s="38">
        <v>375.45</v>
      </c>
      <c r="CD7" s="38">
        <v>385.79</v>
      </c>
      <c r="CE7" s="38">
        <v>412.09</v>
      </c>
      <c r="CF7" s="38">
        <v>389.49</v>
      </c>
      <c r="CG7" s="38">
        <v>283.73</v>
      </c>
      <c r="CH7" s="38">
        <v>287.57</v>
      </c>
      <c r="CI7" s="38">
        <v>250.21</v>
      </c>
      <c r="CJ7" s="38">
        <v>264.77</v>
      </c>
      <c r="CK7" s="38">
        <v>269.33</v>
      </c>
      <c r="CL7" s="38">
        <v>272.98</v>
      </c>
      <c r="CM7" s="38">
        <v>49.5</v>
      </c>
      <c r="CN7" s="38">
        <v>51</v>
      </c>
      <c r="CO7" s="38">
        <v>51.83</v>
      </c>
      <c r="CP7" s="38">
        <v>51.18</v>
      </c>
      <c r="CQ7" s="38">
        <v>50.39</v>
      </c>
      <c r="CR7" s="38">
        <v>58.25</v>
      </c>
      <c r="CS7" s="38">
        <v>61.55</v>
      </c>
      <c r="CT7" s="38">
        <v>61.79</v>
      </c>
      <c r="CU7" s="38">
        <v>59.94</v>
      </c>
      <c r="CV7" s="38">
        <v>59.64</v>
      </c>
      <c r="CW7" s="38">
        <v>58.71</v>
      </c>
      <c r="CX7" s="38">
        <v>100</v>
      </c>
      <c r="CY7" s="38">
        <v>100</v>
      </c>
      <c r="CZ7" s="38">
        <v>100</v>
      </c>
      <c r="DA7" s="38">
        <v>100</v>
      </c>
      <c r="DB7" s="38">
        <v>100</v>
      </c>
      <c r="DC7" s="38">
        <v>68.150000000000006</v>
      </c>
      <c r="DD7" s="38">
        <v>67.489999999999995</v>
      </c>
      <c r="DE7" s="38">
        <v>92.44</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梅宮 孝裕</cp:lastModifiedBy>
  <cp:lastPrinted>2021-01-19T07:37:37Z</cp:lastPrinted>
  <dcterms:created xsi:type="dcterms:W3CDTF">2020-12-04T03:15:55Z</dcterms:created>
  <dcterms:modified xsi:type="dcterms:W3CDTF">2021-01-26T11:21:21Z</dcterms:modified>
  <cp:category/>
</cp:coreProperties>
</file>