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財政課\05　経営分析表\R2（R1決算）\02　回答\"/>
    </mc:Choice>
  </mc:AlternateContent>
  <workbookProtection workbookAlgorithmName="SHA-512" workbookHashValue="DQ78tzWG4djOi4hNgRBYRFMWdByGU3KAiWZWlVWJbAmr5sPqjTx/a2Wln10fnBYrZPE7X151J/wgtnnkNUMBsQ==" workbookSaltValue="R7hpqsnlB+xMhP5qxmidHw==" workbookSpinCount="100000" lockStructure="1"/>
  <bookViews>
    <workbookView xWindow="0" yWindow="0" windowWidth="21600" windowHeight="954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<sst xmlns="http://schemas.openxmlformats.org/spreadsheetml/2006/main" count="233" uniqueCount="116">
  <si>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</si>
  <si>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</si>
  <si>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</si>
  <si>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</si>
  <si>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</si>
  <si>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</si>
  <si>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</si>
  <si>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</si>
  <si>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</si>
  <si>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</si>
  <si>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</si>
  <si>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</si>
  <si>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</si>
  <si>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</si>
  <si>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</si>
  <si>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</si>
  <si>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</si>
  <si>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</si>
  <si>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</si>
  <si>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</si>
  <si>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</si>
  <si>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</si>
  <si>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</si>
  <si>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</si>
  <si>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</si>
  <si>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</si>
  <si>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</si>
  <si>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</si>
  <si>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</si>
  <si>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</si>
  <si>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</si>
  <si>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</si>
  <si>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</si>
  <si>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</si>
  <si>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</si>
  <si>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</si>
  <si>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</si>
  <si>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</si>
  <si>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</si>
  <si>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</si>
  <si>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</si>
  <si>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</si>
  <si>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</si>
  <si>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</si>
  <si>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</si>
  <si>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</si>
  <si>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</si>
  <si>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</si>
  <si>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</si>
  <si>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</si>
  <si>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</si>
  <si>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</si>
  <si>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</si>
  <si>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</si>
  <si>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</si>
  <si>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</si>
  <si>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</si>
  <si>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</si>
  <si>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</si>
  <si>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</si>
  <si>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</si>
  <si>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</si>
  <si>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</si>
  <si>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</si>
  <si>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</si>
  <si>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</si>
  <si>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</si>
  <si>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</si>
  <si>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</si>
  <si>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</si>
  <si>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</si>
  <si>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</si>
  <si>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</si>
  <si>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</si>
  <si>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</si>
  <si>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</si>
  <si>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</si>
  <si>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</si>
  <si>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</si>
  <si>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</si>
  <si>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</si>
  <si>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</si>
  <si>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</si>
  <si>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</si>
  <si>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</si>
  <si>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</si>
  <si>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</si>
  <si>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</si>
  <si>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</si>
  <si>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</si>
  <si>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</si>
  <si>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</si>
  <si>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</si>
  <si>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</si>
  <si>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</si>
  <si>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</si>
  <si>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</si>
  <si>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</si>
  <si>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</si>
  <si>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</si>
  <si>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</si>
  <si>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</si>
  <si>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</si>
  <si>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</si>
  <si>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</si>
  <si>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</si>
  <si>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</si>
  <si>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</si>
  <si>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</si>
  <si>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</si>
  <si>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</si>
  <si>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</si>
  <si>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</si>
  <si>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【総括】
 令和元年度は地方公営企業法適用に伴う打切決算により指数への影響が生じている。また、公営企業法適用に係る企業債の借入も行っている。
①収益的収支比率については、上記理由により数値が大幅に上昇している。経営の実態としては、維持管理経費の多くを一般会計からの繰入金で賄っている現状であり課題となっている。
④企業債残高対給水収益比率については、法適用債の借入を行ったことにより大きく増加している。
⑤料金回収率及び⑥給水原価については、上記理由により給水原価が低くなったことにより指数が改善したものである。実態としては、維持管理経費を料金収入で賄えていない現状にある。
⑦施設利用率については、類似団体より高い水準にあるが、今後は人口減少等による低下が懸念される。
⑧有収率については、類似団体より高い水準にある。</t>
    <rPh sb="1" eb="3">
      <t>ソウカツ</t>
    </rPh>
    <rPh sb="47" eb="49">
      <t>コウエイ</t>
    </rPh>
    <rPh sb="49" eb="51">
      <t>キギョウ</t>
    </rPh>
    <rPh sb="51" eb="52">
      <t>ホウ</t>
    </rPh>
    <rPh sb="52" eb="54">
      <t>テキヨウ</t>
    </rPh>
    <rPh sb="55" eb="56">
      <t>カカ</t>
    </rPh>
    <rPh sb="57" eb="59">
      <t>キギョウ</t>
    </rPh>
    <rPh sb="59" eb="60">
      <t>サイ</t>
    </rPh>
    <rPh sb="64" eb="65">
      <t>オコナ</t>
    </rPh>
    <rPh sb="73" eb="76">
      <t>シュウエキテキ</t>
    </rPh>
    <rPh sb="76" eb="78">
      <t>シュウシ</t>
    </rPh>
    <rPh sb="78" eb="80">
      <t>ヒリツ</t>
    </rPh>
    <rPh sb="86" eb="88">
      <t>ジョウキ</t>
    </rPh>
    <rPh sb="88" eb="90">
      <t>リユウ</t>
    </rPh>
    <rPh sb="93" eb="95">
      <t>スウチ</t>
    </rPh>
    <rPh sb="96" eb="98">
      <t>オオハバ</t>
    </rPh>
    <rPh sb="99" eb="101">
      <t>ジョウショウ</t>
    </rPh>
    <rPh sb="106" eb="108">
      <t>ケイエイ</t>
    </rPh>
    <rPh sb="109" eb="111">
      <t>ジッタイ</t>
    </rPh>
    <rPh sb="116" eb="118">
      <t>イジ</t>
    </rPh>
    <rPh sb="123" eb="124">
      <t>オオ</t>
    </rPh>
    <rPh sb="126" eb="128">
      <t>イッパン</t>
    </rPh>
    <rPh sb="128" eb="130">
      <t>カイケイ</t>
    </rPh>
    <rPh sb="133" eb="135">
      <t>クリイレ</t>
    </rPh>
    <rPh sb="135" eb="136">
      <t>キン</t>
    </rPh>
    <rPh sb="137" eb="138">
      <t>マカナ</t>
    </rPh>
    <rPh sb="142" eb="144">
      <t>ゲンジョウ</t>
    </rPh>
    <rPh sb="147" eb="149">
      <t>カダイ</t>
    </rPh>
    <rPh sb="158" eb="160">
      <t>キギョウ</t>
    </rPh>
    <rPh sb="160" eb="161">
      <t>サイ</t>
    </rPh>
    <rPh sb="161" eb="163">
      <t>ザンダカ</t>
    </rPh>
    <rPh sb="163" eb="164">
      <t>タイ</t>
    </rPh>
    <rPh sb="164" eb="166">
      <t>キュウスイ</t>
    </rPh>
    <rPh sb="166" eb="168">
      <t>シュウエキ</t>
    </rPh>
    <rPh sb="168" eb="170">
      <t>ヒリツ</t>
    </rPh>
    <rPh sb="176" eb="177">
      <t>ホウ</t>
    </rPh>
    <rPh sb="177" eb="179">
      <t>テキヨウ</t>
    </rPh>
    <rPh sb="179" eb="180">
      <t>サイ</t>
    </rPh>
    <rPh sb="181" eb="183">
      <t>カリイレ</t>
    </rPh>
    <rPh sb="184" eb="185">
      <t>オコナ</t>
    </rPh>
    <rPh sb="192" eb="193">
      <t>オオ</t>
    </rPh>
    <rPh sb="195" eb="197">
      <t>ゾウカ</t>
    </rPh>
    <rPh sb="204" eb="206">
      <t>リョウキン</t>
    </rPh>
    <rPh sb="206" eb="208">
      <t>カイシュウ</t>
    </rPh>
    <rPh sb="208" eb="209">
      <t>リツ</t>
    </rPh>
    <rPh sb="209" eb="210">
      <t>オヨ</t>
    </rPh>
    <rPh sb="212" eb="214">
      <t>キュウスイ</t>
    </rPh>
    <rPh sb="214" eb="216">
      <t>ゲンカ</t>
    </rPh>
    <rPh sb="222" eb="224">
      <t>ジョウキ</t>
    </rPh>
    <rPh sb="224" eb="226">
      <t>リユウ</t>
    </rPh>
    <rPh sb="229" eb="231">
      <t>キュウスイ</t>
    </rPh>
    <rPh sb="231" eb="233">
      <t>ゲンカ</t>
    </rPh>
    <rPh sb="234" eb="235">
      <t>ヒク</t>
    </rPh>
    <rPh sb="244" eb="246">
      <t>シスウ</t>
    </rPh>
    <rPh sb="247" eb="249">
      <t>カイゼン</t>
    </rPh>
    <rPh sb="257" eb="259">
      <t>ジッタイ</t>
    </rPh>
    <rPh sb="264" eb="266">
      <t>イジ</t>
    </rPh>
    <rPh sb="266" eb="268">
      <t>カンリ</t>
    </rPh>
    <rPh sb="268" eb="270">
      <t>ケイヒ</t>
    </rPh>
    <rPh sb="271" eb="273">
      <t>リョウキン</t>
    </rPh>
    <rPh sb="273" eb="275">
      <t>シュウニュウ</t>
    </rPh>
    <rPh sb="276" eb="277">
      <t>マカナ</t>
    </rPh>
    <rPh sb="282" eb="284">
      <t>ゲンジョウ</t>
    </rPh>
    <rPh sb="290" eb="292">
      <t>シセツ</t>
    </rPh>
    <rPh sb="292" eb="294">
      <t>リヨウ</t>
    </rPh>
    <rPh sb="294" eb="295">
      <t>リツ</t>
    </rPh>
    <rPh sb="301" eb="303">
      <t>ルイジ</t>
    </rPh>
    <rPh sb="303" eb="305">
      <t>ダンタイ</t>
    </rPh>
    <rPh sb="307" eb="308">
      <t>タカ</t>
    </rPh>
    <rPh sb="309" eb="311">
      <t>スイジュン</t>
    </rPh>
    <rPh sb="316" eb="318">
      <t>コンゴ</t>
    </rPh>
    <rPh sb="319" eb="321">
      <t>ジンコウ</t>
    </rPh>
    <rPh sb="321" eb="323">
      <t>ゲンショウ</t>
    </rPh>
    <rPh sb="323" eb="324">
      <t>トウ</t>
    </rPh>
    <rPh sb="327" eb="329">
      <t>テイカ</t>
    </rPh>
    <rPh sb="330" eb="332">
      <t>ケネン</t>
    </rPh>
    <rPh sb="338" eb="341">
      <t>ユウシュウリツ</t>
    </rPh>
    <rPh sb="347" eb="349">
      <t>ルイジ</t>
    </rPh>
    <rPh sb="349" eb="351">
      <t>ダンタイ</t>
    </rPh>
    <rPh sb="353" eb="354">
      <t>タカ</t>
    </rPh>
    <rPh sb="355" eb="357">
      <t>スイジュン</t>
    </rPh>
    <phoneticPr fontId="4"/>
  </si>
  <si>
    <t>③現行の料金水準では、計画的な管路の更新を行うことが困難な状況にある。</t>
    <rPh sb="1" eb="3">
      <t>ゲンコウ</t>
    </rPh>
    <rPh sb="4" eb="6">
      <t>リョウキン</t>
    </rPh>
    <rPh sb="6" eb="8">
      <t>スイジュン</t>
    </rPh>
    <rPh sb="11" eb="14">
      <t>ケイカクテキ</t>
    </rPh>
    <rPh sb="15" eb="17">
      <t>カンロ</t>
    </rPh>
    <rPh sb="18" eb="20">
      <t>コウシン</t>
    </rPh>
    <rPh sb="21" eb="22">
      <t>オコナ</t>
    </rPh>
    <rPh sb="26" eb="28">
      <t>コンナン</t>
    </rPh>
    <rPh sb="29" eb="31">
      <t>ジョウキョウ</t>
    </rPh>
    <phoneticPr fontId="4"/>
  </si>
  <si>
    <t>　本市の簡易水道事業は、料金回収率が他団体より低い水準にある。維持管理経費の補填として一般会計からの基準外繰入金を前提とした経営状況にある。
　また、施設の老朽化も課題であることから、今後の維持管理と料金水準のバランスについて検討していく必要があり、企業会計への移行を踏まえ、経営審議会を立ち上げたところである。簡易水道を利用する地域の方々も交えながら、事業のあるべき姿について検討を進めていくこととしている。</t>
    <rPh sb="1" eb="3">
      <t>ホンシ</t>
    </rPh>
    <rPh sb="4" eb="6">
      <t>カンイ</t>
    </rPh>
    <rPh sb="6" eb="8">
      <t>スイドウ</t>
    </rPh>
    <rPh sb="8" eb="10">
      <t>ジギョウ</t>
    </rPh>
    <rPh sb="12" eb="14">
      <t>リョウキン</t>
    </rPh>
    <rPh sb="14" eb="16">
      <t>カイシュウ</t>
    </rPh>
    <rPh sb="16" eb="17">
      <t>リツ</t>
    </rPh>
    <rPh sb="18" eb="19">
      <t>タ</t>
    </rPh>
    <rPh sb="19" eb="21">
      <t>ダンタイ</t>
    </rPh>
    <rPh sb="23" eb="24">
      <t>ヒク</t>
    </rPh>
    <rPh sb="25" eb="27">
      <t>スイジュン</t>
    </rPh>
    <rPh sb="31" eb="33">
      <t>イジ</t>
    </rPh>
    <rPh sb="38" eb="40">
      <t>ホテン</t>
    </rPh>
    <rPh sb="43" eb="45">
      <t>イッパン</t>
    </rPh>
    <rPh sb="45" eb="47">
      <t>カイケイ</t>
    </rPh>
    <rPh sb="50" eb="52">
      <t>キジュン</t>
    </rPh>
    <rPh sb="52" eb="53">
      <t>ガイ</t>
    </rPh>
    <rPh sb="53" eb="55">
      <t>クリイレ</t>
    </rPh>
    <rPh sb="55" eb="56">
      <t>キン</t>
    </rPh>
    <rPh sb="57" eb="59">
      <t>ゼンテイ</t>
    </rPh>
    <rPh sb="62" eb="64">
      <t>ケイエイ</t>
    </rPh>
    <rPh sb="64" eb="66">
      <t>ジョウキョウ</t>
    </rPh>
    <rPh sb="75" eb="77">
      <t>シセツ</t>
    </rPh>
    <rPh sb="78" eb="81">
      <t>ロウキュウカ</t>
    </rPh>
    <rPh sb="82" eb="84">
      <t>カダイ</t>
    </rPh>
    <rPh sb="92" eb="94">
      <t>コンゴ</t>
    </rPh>
    <rPh sb="95" eb="97">
      <t>イジ</t>
    </rPh>
    <rPh sb="97" eb="99">
      <t>カンリ</t>
    </rPh>
    <rPh sb="100" eb="102">
      <t>リョウキン</t>
    </rPh>
    <rPh sb="102" eb="104">
      <t>スイジュン</t>
    </rPh>
    <rPh sb="113" eb="115">
      <t>ケントウ</t>
    </rPh>
    <rPh sb="119" eb="121">
      <t>ヒツヨウ</t>
    </rPh>
    <rPh sb="125" eb="127">
      <t>キギョウ</t>
    </rPh>
    <rPh sb="127" eb="129">
      <t>カイケイ</t>
    </rPh>
    <rPh sb="131" eb="133">
      <t>イコウ</t>
    </rPh>
    <rPh sb="134" eb="135">
      <t>フ</t>
    </rPh>
    <rPh sb="138" eb="140">
      <t>ケイエイ</t>
    </rPh>
    <rPh sb="140" eb="143">
      <t>シンギカイ</t>
    </rPh>
    <rPh sb="144" eb="145">
      <t>タ</t>
    </rPh>
    <rPh sb="146" eb="147">
      <t>ア</t>
    </rPh>
    <rPh sb="156" eb="158">
      <t>カンイ</t>
    </rPh>
    <rPh sb="158" eb="160">
      <t>スイドウ</t>
    </rPh>
    <rPh sb="161" eb="163">
      <t>リヨウ</t>
    </rPh>
    <rPh sb="165" eb="167">
      <t>チイキ</t>
    </rPh>
    <rPh sb="168" eb="170">
      <t>カタガタ</t>
    </rPh>
    <rPh sb="171" eb="172">
      <t>マジ</t>
    </rPh>
    <rPh sb="177" eb="179">
      <t>ジギョウ</t>
    </rPh>
    <rPh sb="184" eb="185">
      <t>スガタ</t>
    </rPh>
    <rPh sb="189" eb="191">
      <t>ケントウ</t>
    </rPh>
    <rPh sb="192" eb="19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</si>
</sst>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AA8-4C34-9D35-1BD2BB7506E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5AA8-4C34-9D35-1BD2BB7506E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63.88</c:v>
                </c:pt>
                <c:pt idx="1">
                  <c:v>66.83</c:v>
                </c:pt>
                <c:pt idx="2">
                  <c:v>65.94</c:v>
                </c:pt>
                <c:pt idx="3">
                  <c:v>67.010000000000005</c:v>
                </c:pt>
                <c:pt idx="4">
                  <c:v>59.97</c:v>
                </c:pt>
              </c:numCache>
            </c:numRef>
          </c:val>
          <c:extLst>
            <c:ext xmlns:c16="http://schemas.microsoft.com/office/drawing/2014/chart" uri="{C3380CC4-5D6E-409C-BE32-E72D297353CC}">
              <c16:uniqueId val="{00000000-494D-4278-9ECB-9E1E3389039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494D-4278-9ECB-9E1E3389039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79.31</c:v>
                </c:pt>
                <c:pt idx="1">
                  <c:v>79.27</c:v>
                </c:pt>
                <c:pt idx="2">
                  <c:v>79.28</c:v>
                </c:pt>
                <c:pt idx="3">
                  <c:v>79.27</c:v>
                </c:pt>
                <c:pt idx="4">
                  <c:v>79.13</c:v>
                </c:pt>
              </c:numCache>
            </c:numRef>
          </c:val>
          <c:extLst>
            <c:ext xmlns:c16="http://schemas.microsoft.com/office/drawing/2014/chart" uri="{C3380CC4-5D6E-409C-BE32-E72D297353CC}">
              <c16:uniqueId val="{00000000-E099-4015-88AD-4185DE52524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E099-4015-88AD-4185DE52524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94.25</c:v>
                </c:pt>
                <c:pt idx="1">
                  <c:v>97.52</c:v>
                </c:pt>
                <c:pt idx="2">
                  <c:v>41.56</c:v>
                </c:pt>
                <c:pt idx="3">
                  <c:v>56.9</c:v>
                </c:pt>
                <c:pt idx="4">
                  <c:v>182.25</c:v>
                </c:pt>
              </c:numCache>
            </c:numRef>
          </c:val>
          <c:extLst>
            <c:ext xmlns:c16="http://schemas.microsoft.com/office/drawing/2014/chart" uri="{C3380CC4-5D6E-409C-BE32-E72D297353CC}">
              <c16:uniqueId val="{00000000-BAF1-40F9-B8BA-C3FD85885B9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BAF1-40F9-B8BA-C3FD85885B9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6A-4190-B820-B75668F16FC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6A-4190-B820-B75668F16FC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BC-4B33-84AA-3AF5EC95E9E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BC-4B33-84AA-3AF5EC95E9E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13-4D10-9556-C399392CF87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13-4D10-9556-C399392CF87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59-4B1E-B608-FEE281CEA31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59-4B1E-B608-FEE281CEA31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formatCode="#,##0.00;&quot;△&quot;#,##0.00">
                  <c:v>0</c:v>
                </c:pt>
                <c:pt idx="1">
                  <c:v>62.26</c:v>
                </c:pt>
                <c:pt idx="2">
                  <c:v>302.24</c:v>
                </c:pt>
                <c:pt idx="3">
                  <c:v>429.12</c:v>
                </c:pt>
                <c:pt idx="4">
                  <c:v>1118.1199999999999</c:v>
                </c:pt>
              </c:numCache>
            </c:numRef>
          </c:val>
          <c:extLst>
            <c:ext xmlns:c16="http://schemas.microsoft.com/office/drawing/2014/chart" uri="{C3380CC4-5D6E-409C-BE32-E72D297353CC}">
              <c16:uniqueId val="{00000000-61B6-4D3E-B495-404CD8F0F23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61B6-4D3E-B495-404CD8F0F23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64.930000000000007</c:v>
                </c:pt>
                <c:pt idx="1">
                  <c:v>43.01</c:v>
                </c:pt>
                <c:pt idx="2">
                  <c:v>22.53</c:v>
                </c:pt>
                <c:pt idx="3">
                  <c:v>31.97</c:v>
                </c:pt>
                <c:pt idx="4">
                  <c:v>86.71</c:v>
                </c:pt>
              </c:numCache>
            </c:numRef>
          </c:val>
          <c:extLst>
            <c:ext xmlns:c16="http://schemas.microsoft.com/office/drawing/2014/chart" uri="{C3380CC4-5D6E-409C-BE32-E72D297353CC}">
              <c16:uniqueId val="{00000000-B77A-495F-A470-B2122129039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B77A-495F-A470-B2122129039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116.96</c:v>
                </c:pt>
                <c:pt idx="1">
                  <c:v>173.6</c:v>
                </c:pt>
                <c:pt idx="2">
                  <c:v>334.46</c:v>
                </c:pt>
                <c:pt idx="3">
                  <c:v>236.59</c:v>
                </c:pt>
                <c:pt idx="4">
                  <c:v>74.95</c:v>
                </c:pt>
              </c:numCache>
            </c:numRef>
          </c:val>
          <c:extLst>
            <c:ext xmlns:c16="http://schemas.microsoft.com/office/drawing/2014/chart" uri="{C3380CC4-5D6E-409C-BE32-E72D297353CC}">
              <c16:uniqueId val="{00000000-194E-463E-9D97-F140D76DEAD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194E-463E-9D97-F140D76DEAD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会津若松市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118322</v>
      </c>
      <c r="AM8" s="67"/>
      <c r="AN8" s="67"/>
      <c r="AO8" s="67"/>
      <c r="AP8" s="67"/>
      <c r="AQ8" s="67"/>
      <c r="AR8" s="67"/>
      <c r="AS8" s="67"/>
      <c r="AT8" s="66">
        <f>データ!$S$6</f>
        <v>382.97</v>
      </c>
      <c r="AU8" s="66"/>
      <c r="AV8" s="66"/>
      <c r="AW8" s="66"/>
      <c r="AX8" s="66"/>
      <c r="AY8" s="66"/>
      <c r="AZ8" s="66"/>
      <c r="BA8" s="66"/>
      <c r="BB8" s="66">
        <f>データ!$T$6</f>
        <v>308.95999999999998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0.36</v>
      </c>
      <c r="Q10" s="66"/>
      <c r="R10" s="66"/>
      <c r="S10" s="66"/>
      <c r="T10" s="66"/>
      <c r="U10" s="66"/>
      <c r="V10" s="66"/>
      <c r="W10" s="67">
        <f>データ!$Q$6</f>
        <v>1408</v>
      </c>
      <c r="X10" s="67"/>
      <c r="Y10" s="67"/>
      <c r="Z10" s="67"/>
      <c r="AA10" s="67"/>
      <c r="AB10" s="67"/>
      <c r="AC10" s="67"/>
      <c r="AD10" s="2"/>
      <c r="AE10" s="2"/>
      <c r="AF10" s="2"/>
      <c r="AG10" s="2"/>
      <c r="AH10" s="2"/>
      <c r="AI10" s="2"/>
      <c r="AJ10" s="2"/>
      <c r="AK10" s="2"/>
      <c r="AL10" s="67">
        <f>データ!$U$6</f>
        <v>439</v>
      </c>
      <c r="AM10" s="67"/>
      <c r="AN10" s="67"/>
      <c r="AO10" s="67"/>
      <c r="AP10" s="67"/>
      <c r="AQ10" s="67"/>
      <c r="AR10" s="67"/>
      <c r="AS10" s="67"/>
      <c r="AT10" s="66">
        <f>データ!$V$6</f>
        <v>0.28000000000000003</v>
      </c>
      <c r="AU10" s="66"/>
      <c r="AV10" s="66"/>
      <c r="AW10" s="66"/>
      <c r="AX10" s="66"/>
      <c r="AY10" s="66"/>
      <c r="AZ10" s="66"/>
      <c r="BA10" s="66"/>
      <c r="BB10" s="66">
        <f>データ!$W$6</f>
        <v>1567.86</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113</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O0S/jRN7kgHNy57pXmCUGtXL+//sttntyI4ANQp8c+6il6QtQEylRwa9yVfUMBpl76pLUSaLWgp3OBbtY78qmA==" saltValue="UwWPPXyMmlWxMIQawf3UC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72028</v>
      </c>
      <c r="D6" s="34">
        <f t="shared" si="3"/>
        <v>47</v>
      </c>
      <c r="E6" s="34">
        <f t="shared" si="3"/>
        <v>1</v>
      </c>
      <c r="F6" s="34">
        <f t="shared" si="3"/>
        <v>0</v>
      </c>
      <c r="G6" s="34">
        <f t="shared" si="3"/>
        <v>0</v>
      </c>
      <c r="H6" s="34" t="str">
        <f t="shared" si="3"/>
        <v>福島県　会津若松市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0.36</v>
      </c>
      <c r="Q6" s="35">
        <f t="shared" si="3"/>
        <v>1408</v>
      </c>
      <c r="R6" s="35">
        <f t="shared" si="3"/>
        <v>118322</v>
      </c>
      <c r="S6" s="35">
        <f t="shared" si="3"/>
        <v>382.97</v>
      </c>
      <c r="T6" s="35">
        <f t="shared" si="3"/>
        <v>308.95999999999998</v>
      </c>
      <c r="U6" s="35">
        <f t="shared" si="3"/>
        <v>439</v>
      </c>
      <c r="V6" s="35">
        <f t="shared" si="3"/>
        <v>0.28000000000000003</v>
      </c>
      <c r="W6" s="35">
        <f t="shared" si="3"/>
        <v>1567.86</v>
      </c>
      <c r="X6" s="36">
        <f>IF(X7="",NA(),X7)</f>
        <v>94.25</v>
      </c>
      <c r="Y6" s="36">
        <f t="shared" ref="Y6:AG6" si="4">IF(Y7="",NA(),Y7)</f>
        <v>97.52</v>
      </c>
      <c r="Z6" s="36">
        <f t="shared" si="4"/>
        <v>41.56</v>
      </c>
      <c r="AA6" s="36">
        <f t="shared" si="4"/>
        <v>56.9</v>
      </c>
      <c r="AB6" s="36">
        <f t="shared" si="4"/>
        <v>182.25</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6">
        <f t="shared" ref="BF6:BN6" si="7">IF(BF7="",NA(),BF7)</f>
        <v>62.26</v>
      </c>
      <c r="BG6" s="36">
        <f t="shared" si="7"/>
        <v>302.24</v>
      </c>
      <c r="BH6" s="36">
        <f t="shared" si="7"/>
        <v>429.12</v>
      </c>
      <c r="BI6" s="36">
        <f t="shared" si="7"/>
        <v>1118.1199999999999</v>
      </c>
      <c r="BJ6" s="36">
        <f t="shared" si="7"/>
        <v>1510.14</v>
      </c>
      <c r="BK6" s="36">
        <f t="shared" si="7"/>
        <v>1595.62</v>
      </c>
      <c r="BL6" s="36">
        <f t="shared" si="7"/>
        <v>1302.33</v>
      </c>
      <c r="BM6" s="36">
        <f t="shared" si="7"/>
        <v>1274.21</v>
      </c>
      <c r="BN6" s="36">
        <f t="shared" si="7"/>
        <v>1183.92</v>
      </c>
      <c r="BO6" s="35" t="str">
        <f>IF(BO7="","",IF(BO7="-","【-】","【"&amp;SUBSTITUTE(TEXT(BO7,"#,##0.00"),"-","△")&amp;"】"))</f>
        <v>【1,084.05】</v>
      </c>
      <c r="BP6" s="36">
        <f>IF(BP7="",NA(),BP7)</f>
        <v>64.930000000000007</v>
      </c>
      <c r="BQ6" s="36">
        <f t="shared" ref="BQ6:BY6" si="8">IF(BQ7="",NA(),BQ7)</f>
        <v>43.01</v>
      </c>
      <c r="BR6" s="36">
        <f t="shared" si="8"/>
        <v>22.53</v>
      </c>
      <c r="BS6" s="36">
        <f t="shared" si="8"/>
        <v>31.97</v>
      </c>
      <c r="BT6" s="36">
        <f t="shared" si="8"/>
        <v>86.71</v>
      </c>
      <c r="BU6" s="36">
        <f t="shared" si="8"/>
        <v>22.67</v>
      </c>
      <c r="BV6" s="36">
        <f t="shared" si="8"/>
        <v>37.92</v>
      </c>
      <c r="BW6" s="36">
        <f t="shared" si="8"/>
        <v>40.89</v>
      </c>
      <c r="BX6" s="36">
        <f t="shared" si="8"/>
        <v>41.25</v>
      </c>
      <c r="BY6" s="36">
        <f t="shared" si="8"/>
        <v>42.5</v>
      </c>
      <c r="BZ6" s="35" t="str">
        <f>IF(BZ7="","",IF(BZ7="-","【-】","【"&amp;SUBSTITUTE(TEXT(BZ7,"#,##0.00"),"-","△")&amp;"】"))</f>
        <v>【53.46】</v>
      </c>
      <c r="CA6" s="36">
        <f>IF(CA7="",NA(),CA7)</f>
        <v>116.96</v>
      </c>
      <c r="CB6" s="36">
        <f t="shared" ref="CB6:CJ6" si="9">IF(CB7="",NA(),CB7)</f>
        <v>173.6</v>
      </c>
      <c r="CC6" s="36">
        <f t="shared" si="9"/>
        <v>334.46</v>
      </c>
      <c r="CD6" s="36">
        <f t="shared" si="9"/>
        <v>236.59</v>
      </c>
      <c r="CE6" s="36">
        <f t="shared" si="9"/>
        <v>74.95</v>
      </c>
      <c r="CF6" s="36">
        <f t="shared" si="9"/>
        <v>789.62</v>
      </c>
      <c r="CG6" s="36">
        <f t="shared" si="9"/>
        <v>423.18</v>
      </c>
      <c r="CH6" s="36">
        <f t="shared" si="9"/>
        <v>383.2</v>
      </c>
      <c r="CI6" s="36">
        <f t="shared" si="9"/>
        <v>383.25</v>
      </c>
      <c r="CJ6" s="36">
        <f t="shared" si="9"/>
        <v>377.72</v>
      </c>
      <c r="CK6" s="35" t="str">
        <f>IF(CK7="","",IF(CK7="-","【-】","【"&amp;SUBSTITUTE(TEXT(CK7,"#,##0.00"),"-","△")&amp;"】"))</f>
        <v>【300.47】</v>
      </c>
      <c r="CL6" s="36">
        <f>IF(CL7="",NA(),CL7)</f>
        <v>63.88</v>
      </c>
      <c r="CM6" s="36">
        <f t="shared" ref="CM6:CU6" si="10">IF(CM7="",NA(),CM7)</f>
        <v>66.83</v>
      </c>
      <c r="CN6" s="36">
        <f t="shared" si="10"/>
        <v>65.94</v>
      </c>
      <c r="CO6" s="36">
        <f t="shared" si="10"/>
        <v>67.010000000000005</v>
      </c>
      <c r="CP6" s="36">
        <f t="shared" si="10"/>
        <v>59.97</v>
      </c>
      <c r="CQ6" s="36">
        <f t="shared" si="10"/>
        <v>48.7</v>
      </c>
      <c r="CR6" s="36">
        <f t="shared" si="10"/>
        <v>46.9</v>
      </c>
      <c r="CS6" s="36">
        <f t="shared" si="10"/>
        <v>47.95</v>
      </c>
      <c r="CT6" s="36">
        <f t="shared" si="10"/>
        <v>48.26</v>
      </c>
      <c r="CU6" s="36">
        <f t="shared" si="10"/>
        <v>48.01</v>
      </c>
      <c r="CV6" s="35" t="str">
        <f>IF(CV7="","",IF(CV7="-","【-】","【"&amp;SUBSTITUTE(TEXT(CV7,"#,##0.00"),"-","△")&amp;"】"))</f>
        <v>【54.90】</v>
      </c>
      <c r="CW6" s="36">
        <f>IF(CW7="",NA(),CW7)</f>
        <v>79.31</v>
      </c>
      <c r="CX6" s="36">
        <f t="shared" ref="CX6:DF6" si="11">IF(CX7="",NA(),CX7)</f>
        <v>79.27</v>
      </c>
      <c r="CY6" s="36">
        <f t="shared" si="11"/>
        <v>79.28</v>
      </c>
      <c r="CZ6" s="36">
        <f t="shared" si="11"/>
        <v>79.27</v>
      </c>
      <c r="DA6" s="36">
        <f t="shared" si="11"/>
        <v>79.13</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0.6</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72028</v>
      </c>
      <c r="D7" s="38">
        <v>47</v>
      </c>
      <c r="E7" s="38">
        <v>1</v>
      </c>
      <c r="F7" s="38">
        <v>0</v>
      </c>
      <c r="G7" s="38">
        <v>0</v>
      </c>
      <c r="H7" s="38" t="s">
        <v>95</v>
      </c>
      <c r="I7" s="38" t="s">
        <v>96</v>
      </c>
      <c r="J7" s="38" t="s">
        <v>97</v>
      </c>
      <c r="K7" s="38" t="s">
        <v>98</v>
      </c>
      <c r="L7" s="38" t="s">
        <v>99</v>
      </c>
      <c r="M7" s="38" t="s">
        <v>100</v>
      </c>
      <c r="N7" s="39" t="s">
        <v>101</v>
      </c>
      <c r="O7" s="39" t="s">
        <v>102</v>
      </c>
      <c r="P7" s="39">
        <v>0.36</v>
      </c>
      <c r="Q7" s="39">
        <v>1408</v>
      </c>
      <c r="R7" s="39">
        <v>118322</v>
      </c>
      <c r="S7" s="39">
        <v>382.97</v>
      </c>
      <c r="T7" s="39">
        <v>308.95999999999998</v>
      </c>
      <c r="U7" s="39">
        <v>439</v>
      </c>
      <c r="V7" s="39">
        <v>0.28000000000000003</v>
      </c>
      <c r="W7" s="39">
        <v>1567.86</v>
      </c>
      <c r="X7" s="39">
        <v>94.25</v>
      </c>
      <c r="Y7" s="39">
        <v>97.52</v>
      </c>
      <c r="Z7" s="39">
        <v>41.56</v>
      </c>
      <c r="AA7" s="39">
        <v>56.9</v>
      </c>
      <c r="AB7" s="39">
        <v>182.25</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0</v>
      </c>
      <c r="BF7" s="39">
        <v>62.26</v>
      </c>
      <c r="BG7" s="39">
        <v>302.24</v>
      </c>
      <c r="BH7" s="39">
        <v>429.12</v>
      </c>
      <c r="BI7" s="39">
        <v>1118.1199999999999</v>
      </c>
      <c r="BJ7" s="39">
        <v>1510.14</v>
      </c>
      <c r="BK7" s="39">
        <v>1595.62</v>
      </c>
      <c r="BL7" s="39">
        <v>1302.33</v>
      </c>
      <c r="BM7" s="39">
        <v>1274.21</v>
      </c>
      <c r="BN7" s="39">
        <v>1183.92</v>
      </c>
      <c r="BO7" s="39">
        <v>1084.05</v>
      </c>
      <c r="BP7" s="39">
        <v>64.930000000000007</v>
      </c>
      <c r="BQ7" s="39">
        <v>43.01</v>
      </c>
      <c r="BR7" s="39">
        <v>22.53</v>
      </c>
      <c r="BS7" s="39">
        <v>31.97</v>
      </c>
      <c r="BT7" s="39">
        <v>86.71</v>
      </c>
      <c r="BU7" s="39">
        <v>22.67</v>
      </c>
      <c r="BV7" s="39">
        <v>37.92</v>
      </c>
      <c r="BW7" s="39">
        <v>40.89</v>
      </c>
      <c r="BX7" s="39">
        <v>41.25</v>
      </c>
      <c r="BY7" s="39">
        <v>42.5</v>
      </c>
      <c r="BZ7" s="39">
        <v>53.46</v>
      </c>
      <c r="CA7" s="39">
        <v>116.96</v>
      </c>
      <c r="CB7" s="39">
        <v>173.6</v>
      </c>
      <c r="CC7" s="39">
        <v>334.46</v>
      </c>
      <c r="CD7" s="39">
        <v>236.59</v>
      </c>
      <c r="CE7" s="39">
        <v>74.95</v>
      </c>
      <c r="CF7" s="39">
        <v>789.62</v>
      </c>
      <c r="CG7" s="39">
        <v>423.18</v>
      </c>
      <c r="CH7" s="39">
        <v>383.2</v>
      </c>
      <c r="CI7" s="39">
        <v>383.25</v>
      </c>
      <c r="CJ7" s="39">
        <v>377.72</v>
      </c>
      <c r="CK7" s="39">
        <v>300.47000000000003</v>
      </c>
      <c r="CL7" s="39">
        <v>63.88</v>
      </c>
      <c r="CM7" s="39">
        <v>66.83</v>
      </c>
      <c r="CN7" s="39">
        <v>65.94</v>
      </c>
      <c r="CO7" s="39">
        <v>67.010000000000005</v>
      </c>
      <c r="CP7" s="39">
        <v>59.97</v>
      </c>
      <c r="CQ7" s="39">
        <v>48.7</v>
      </c>
      <c r="CR7" s="39">
        <v>46.9</v>
      </c>
      <c r="CS7" s="39">
        <v>47.95</v>
      </c>
      <c r="CT7" s="39">
        <v>48.26</v>
      </c>
      <c r="CU7" s="39">
        <v>48.01</v>
      </c>
      <c r="CV7" s="39">
        <v>54.9</v>
      </c>
      <c r="CW7" s="39">
        <v>79.31</v>
      </c>
      <c r="CX7" s="39">
        <v>79.27</v>
      </c>
      <c r="CY7" s="39">
        <v>79.28</v>
      </c>
      <c r="CZ7" s="39">
        <v>79.27</v>
      </c>
      <c r="DA7" s="39">
        <v>79.13</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0.6</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梅宮 孝裕</cp:lastModifiedBy>
  <cp:lastPrinted>2021-01-26T13:57:54Z</cp:lastPrinted>
  <dcterms:created xsi:type="dcterms:W3CDTF">2020-12-04T02:19:10Z</dcterms:created>
  <dcterms:modified xsi:type="dcterms:W3CDTF">2021-01-26T14:02:04Z</dcterms:modified>
  <cp:category/>
</cp:coreProperties>
</file>