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ds0\redirect$\soumu07\Desktop\"/>
    </mc:Choice>
  </mc:AlternateContent>
  <workbookProtection workbookAlgorithmName="SHA-512" workbookHashValue="Av5YSMkPPQ4ImeMiHozGwXjDGJvC0MwL6TvERzayvkEywZYS5imWoSZaU/5AbULJOCz1XhyOoa3ajJuXfg/UGw==" workbookSaltValue="CwqHiWizIWXYO7/TatIQnw==" workbookSpinCount="100000" lockStructure="1"/>
  <bookViews>
    <workbookView xWindow="0" yWindow="0" windowWidth="19200" windowHeight="1137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<sst xmlns="http://schemas.openxmlformats.org/spreadsheetml/2006/main" count="228" uniqueCount="115">
  <si>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</si>
  <si>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</si>
  <si>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</si>
  <si>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</si>
  <si>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</si>
  <si>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</si>
  <si>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</si>
  <si>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</si>
  <si>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</si>
  <si>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</si>
  <si>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</si>
  <si>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</si>
  <si>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</si>
  <si>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</si>
  <si>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</si>
  <si>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</si>
  <si>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</si>
  <si>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</si>
  <si>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</si>
  <si>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</si>
  <si>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</si>
  <si>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</si>
  <si>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</si>
  <si>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</si>
  <si>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</si>
  <si>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</si>
  <si>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</si>
  <si>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</si>
  <si>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</si>
  <si>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</si>
  <si>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</si>
  <si>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</si>
  <si>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</si>
  <si>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</si>
  <si>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</si>
  <si>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</si>
  <si>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</si>
  <si>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</si>
  <si>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</si>
  <si>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</si>
  <si>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</si>
  <si>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</si>
  <si>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</si>
  <si>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</si>
  <si>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</si>
  <si>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</si>
  <si>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</si>
  <si>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</si>
  <si>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</si>
  <si>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</si>
  <si>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</si>
  <si>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</si>
  <si>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</si>
  <si>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</si>
  <si>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</si>
  <si>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</si>
  <si>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</si>
  <si>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</si>
  <si>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</si>
  <si>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</si>
  <si>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</si>
  <si>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</si>
  <si>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</si>
  <si>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</si>
  <si>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</si>
  <si>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</si>
  <si>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</si>
  <si>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</si>
  <si>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</si>
  <si>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</si>
  <si>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</si>
  <si>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</si>
  <si>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</si>
  <si>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</si>
  <si>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</si>
  <si>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</si>
  <si>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</si>
  <si>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</si>
  <si>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</si>
  <si>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</si>
  <si>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</si>
  <si>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</si>
  <si>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</si>
  <si>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</si>
  <si>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</si>
  <si>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</si>
  <si>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</si>
  <si>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</si>
  <si>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</si>
  <si>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</si>
  <si>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</si>
  <si>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</si>
  <si>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</si>
  <si>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</si>
  <si>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</si>
  <si>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</si>
  <si>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</si>
  <si>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</si>
  <si>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</si>
  <si>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</si>
  <si>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</si>
  <si>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</si>
  <si>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林業集落排水</t>
  </si>
  <si>
    <t>G2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</si>
  <si>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</si>
  <si>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</si>
  <si>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</si>
  <si>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</si>
  <si>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</si>
  <si>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</si>
  <si>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</si>
  <si>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</si>
  <si>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費回収率、施設利用率、水洗化率が上昇傾向にあり、収益的収支比率の改善がみられた。しかしながら、今後過疎化や少子高齢化により、収益の減少が見込まれる。実情に応じた適切な使用料金設定の必要性がある。
　また、企業債残高対事業規模比率が類似団体平均値を大きく下回っている。経費削減による出費抑制、及び使用料金等回収率向上に努め、収益の増加を図り、一般会計負担分とのバランスを図る。</t>
    <rPh sb="1" eb="3">
      <t>ケイヒ</t>
    </rPh>
    <rPh sb="3" eb="5">
      <t>カイシュウ</t>
    </rPh>
    <rPh sb="5" eb="6">
      <t>リツ</t>
    </rPh>
    <rPh sb="7" eb="9">
      <t>シセツ</t>
    </rPh>
    <rPh sb="9" eb="12">
      <t>リヨウリツ</t>
    </rPh>
    <rPh sb="13" eb="15">
      <t>スイセン</t>
    </rPh>
    <rPh sb="15" eb="16">
      <t>カ</t>
    </rPh>
    <rPh sb="16" eb="17">
      <t>リツ</t>
    </rPh>
    <rPh sb="18" eb="20">
      <t>ジョウショウ</t>
    </rPh>
    <rPh sb="20" eb="22">
      <t>ケイコウ</t>
    </rPh>
    <rPh sb="26" eb="28">
      <t>シュウエキ</t>
    </rPh>
    <rPh sb="28" eb="29">
      <t>テキ</t>
    </rPh>
    <rPh sb="29" eb="31">
      <t>シュウシ</t>
    </rPh>
    <rPh sb="31" eb="33">
      <t>ヒリツ</t>
    </rPh>
    <rPh sb="34" eb="36">
      <t>カイゼン</t>
    </rPh>
    <rPh sb="49" eb="51">
      <t>コンゴ</t>
    </rPh>
    <rPh sb="51" eb="54">
      <t>カソカ</t>
    </rPh>
    <rPh sb="55" eb="57">
      <t>ショウシ</t>
    </rPh>
    <rPh sb="57" eb="60">
      <t>コウレイカ</t>
    </rPh>
    <rPh sb="64" eb="66">
      <t>シュウエキ</t>
    </rPh>
    <rPh sb="67" eb="69">
      <t>ゲンショウ</t>
    </rPh>
    <rPh sb="70" eb="72">
      <t>ミコ</t>
    </rPh>
    <rPh sb="76" eb="78">
      <t>ジツジョウ</t>
    </rPh>
    <rPh sb="79" eb="80">
      <t>オウ</t>
    </rPh>
    <rPh sb="82" eb="84">
      <t>テキセツ</t>
    </rPh>
    <rPh sb="85" eb="88">
      <t>シヨウリョウ</t>
    </rPh>
    <rPh sb="88" eb="89">
      <t>キン</t>
    </rPh>
    <rPh sb="89" eb="91">
      <t>セッテイ</t>
    </rPh>
    <rPh sb="92" eb="95">
      <t>ヒツヨウセイ</t>
    </rPh>
    <rPh sb="104" eb="106">
      <t>キギョウ</t>
    </rPh>
    <rPh sb="106" eb="107">
      <t>サイ</t>
    </rPh>
    <rPh sb="107" eb="109">
      <t>ザンダカ</t>
    </rPh>
    <rPh sb="109" eb="110">
      <t>タイ</t>
    </rPh>
    <rPh sb="110" eb="112">
      <t>ジギョウ</t>
    </rPh>
    <rPh sb="112" eb="114">
      <t>キボ</t>
    </rPh>
    <rPh sb="114" eb="116">
      <t>ヒリツ</t>
    </rPh>
    <rPh sb="117" eb="119">
      <t>ルイジ</t>
    </rPh>
    <rPh sb="119" eb="121">
      <t>ダンタイ</t>
    </rPh>
    <rPh sb="121" eb="123">
      <t>ヘイキン</t>
    </rPh>
    <rPh sb="123" eb="124">
      <t>アタイ</t>
    </rPh>
    <rPh sb="125" eb="126">
      <t>オオ</t>
    </rPh>
    <rPh sb="128" eb="130">
      <t>シタマワ</t>
    </rPh>
    <rPh sb="135" eb="137">
      <t>ケイヒ</t>
    </rPh>
    <rPh sb="137" eb="139">
      <t>サクゲン</t>
    </rPh>
    <rPh sb="142" eb="144">
      <t>シュッピ</t>
    </rPh>
    <rPh sb="144" eb="146">
      <t>ヨクセイ</t>
    </rPh>
    <rPh sb="147" eb="148">
      <t>オヨ</t>
    </rPh>
    <rPh sb="149" eb="151">
      <t>シヨウ</t>
    </rPh>
    <rPh sb="151" eb="153">
      <t>リョウキン</t>
    </rPh>
    <rPh sb="153" eb="154">
      <t>トウ</t>
    </rPh>
    <rPh sb="154" eb="156">
      <t>カイシュウ</t>
    </rPh>
    <rPh sb="156" eb="157">
      <t>リツ</t>
    </rPh>
    <rPh sb="157" eb="159">
      <t>コウジョウ</t>
    </rPh>
    <rPh sb="160" eb="161">
      <t>ツト</t>
    </rPh>
    <rPh sb="163" eb="165">
      <t>シュウエキ</t>
    </rPh>
    <rPh sb="166" eb="168">
      <t>ゾウカ</t>
    </rPh>
    <rPh sb="169" eb="170">
      <t>ハカ</t>
    </rPh>
    <rPh sb="172" eb="174">
      <t>イッパン</t>
    </rPh>
    <rPh sb="174" eb="176">
      <t>カイケイ</t>
    </rPh>
    <rPh sb="176" eb="179">
      <t>フタンブン</t>
    </rPh>
    <rPh sb="186" eb="187">
      <t>ハカ</t>
    </rPh>
    <phoneticPr fontId="4"/>
  </si>
  <si>
    <t>　近年は管渠の更新及び修繕を行っていないが、施設毎に供用開始時期が異なるので、同年度に集中しないよう、古い順に計画的に更新、修繕を行う必要がある。</t>
    <rPh sb="1" eb="3">
      <t>キンネン</t>
    </rPh>
    <rPh sb="4" eb="6">
      <t>カンキョ</t>
    </rPh>
    <rPh sb="7" eb="9">
      <t>コウシン</t>
    </rPh>
    <rPh sb="9" eb="10">
      <t>オヨ</t>
    </rPh>
    <rPh sb="11" eb="13">
      <t>シュウゼン</t>
    </rPh>
    <rPh sb="14" eb="15">
      <t>オコナ</t>
    </rPh>
    <rPh sb="22" eb="24">
      <t>シセツ</t>
    </rPh>
    <rPh sb="24" eb="25">
      <t>マイ</t>
    </rPh>
    <rPh sb="26" eb="28">
      <t>キョウヨウ</t>
    </rPh>
    <rPh sb="28" eb="30">
      <t>カイシ</t>
    </rPh>
    <rPh sb="30" eb="32">
      <t>ジキ</t>
    </rPh>
    <rPh sb="33" eb="34">
      <t>コト</t>
    </rPh>
    <rPh sb="39" eb="42">
      <t>ドウネンド</t>
    </rPh>
    <rPh sb="43" eb="45">
      <t>シュウチュウ</t>
    </rPh>
    <rPh sb="51" eb="52">
      <t>フル</t>
    </rPh>
    <rPh sb="53" eb="54">
      <t>ジュン</t>
    </rPh>
    <rPh sb="55" eb="58">
      <t>ケイカクテキ</t>
    </rPh>
    <rPh sb="59" eb="61">
      <t>コウシン</t>
    </rPh>
    <rPh sb="62" eb="64">
      <t>シュウゼン</t>
    </rPh>
    <rPh sb="65" eb="66">
      <t>オコナ</t>
    </rPh>
    <rPh sb="67" eb="69">
      <t>ヒツヨウ</t>
    </rPh>
    <phoneticPr fontId="4"/>
  </si>
  <si>
    <t>　今後は過疎化、少子高齢化に伴う人口減少により、施設効率性の悪化が予測される。
　また、古い施設は供用開始より20年以上経過しているので、今後は設備機器更新や修繕の増加が予測され、汚水処理コストの悪化が懸念される。実情に応じた使用料金改定や、費用相対効果を検討しながら設備投資するなどの対応が必要になる。</t>
    <rPh sb="1" eb="3">
      <t>コンゴ</t>
    </rPh>
    <rPh sb="4" eb="7">
      <t>カソカ</t>
    </rPh>
    <rPh sb="8" eb="10">
      <t>ショウシ</t>
    </rPh>
    <rPh sb="10" eb="13">
      <t>コウレイカ</t>
    </rPh>
    <rPh sb="14" eb="15">
      <t>トモナ</t>
    </rPh>
    <rPh sb="16" eb="18">
      <t>ジンコウ</t>
    </rPh>
    <rPh sb="18" eb="20">
      <t>ゲンショウ</t>
    </rPh>
    <rPh sb="24" eb="26">
      <t>シセツ</t>
    </rPh>
    <rPh sb="26" eb="29">
      <t>コウリツセイ</t>
    </rPh>
    <rPh sb="30" eb="32">
      <t>アッカ</t>
    </rPh>
    <rPh sb="33" eb="35">
      <t>ヨソク</t>
    </rPh>
    <rPh sb="44" eb="45">
      <t>フル</t>
    </rPh>
    <rPh sb="46" eb="48">
      <t>シセツ</t>
    </rPh>
    <rPh sb="49" eb="51">
      <t>キョウヨウ</t>
    </rPh>
    <rPh sb="51" eb="53">
      <t>カイシ</t>
    </rPh>
    <rPh sb="57" eb="60">
      <t>ネンイジョウ</t>
    </rPh>
    <rPh sb="60" eb="62">
      <t>ケイカ</t>
    </rPh>
    <rPh sb="69" eb="71">
      <t>コンゴ</t>
    </rPh>
    <rPh sb="72" eb="74">
      <t>セツビ</t>
    </rPh>
    <rPh sb="74" eb="76">
      <t>キキ</t>
    </rPh>
    <rPh sb="76" eb="78">
      <t>コウシン</t>
    </rPh>
    <rPh sb="79" eb="81">
      <t>シュウゼン</t>
    </rPh>
    <rPh sb="82" eb="84">
      <t>ゾウカ</t>
    </rPh>
    <rPh sb="85" eb="87">
      <t>ヨソク</t>
    </rPh>
    <rPh sb="90" eb="92">
      <t>オスイ</t>
    </rPh>
    <rPh sb="92" eb="94">
      <t>ショリ</t>
    </rPh>
    <rPh sb="98" eb="100">
      <t>アッカ</t>
    </rPh>
    <rPh sb="101" eb="103">
      <t>ケネン</t>
    </rPh>
    <rPh sb="107" eb="109">
      <t>ジツジョウ</t>
    </rPh>
    <rPh sb="110" eb="111">
      <t>オウ</t>
    </rPh>
    <rPh sb="113" eb="115">
      <t>シヨウ</t>
    </rPh>
    <rPh sb="115" eb="117">
      <t>リョウキン</t>
    </rPh>
    <rPh sb="117" eb="119">
      <t>カイテイ</t>
    </rPh>
    <rPh sb="121" eb="123">
      <t>ヒヨウ</t>
    </rPh>
    <rPh sb="123" eb="125">
      <t>ソウタイ</t>
    </rPh>
    <rPh sb="125" eb="127">
      <t>コウカ</t>
    </rPh>
    <rPh sb="128" eb="130">
      <t>ケントウ</t>
    </rPh>
    <rPh sb="134" eb="136">
      <t>セツビ</t>
    </rPh>
    <rPh sb="136" eb="138">
      <t>トウシ</t>
    </rPh>
    <rPh sb="143" eb="145">
      <t>タイオウ</t>
    </rPh>
    <rPh sb="146" eb="1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</si>
</sst>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A3-4715-9068-25D2596A560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B5A3-4715-9068-25D2596A560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105.84</c:v>
                </c:pt>
                <c:pt idx="1">
                  <c:v>105.84</c:v>
                </c:pt>
                <c:pt idx="2">
                  <c:v>38.97</c:v>
                </c:pt>
                <c:pt idx="3">
                  <c:v>33.840000000000003</c:v>
                </c:pt>
                <c:pt idx="4">
                  <c:v>59.21</c:v>
                </c:pt>
              </c:numCache>
            </c:numRef>
          </c:val>
          <c:extLst>
            <c:ext xmlns:c16="http://schemas.microsoft.com/office/drawing/2014/chart" uri="{C3380CC4-5D6E-409C-BE32-E72D297353CC}">
              <c16:uniqueId val="{00000000-1F6C-43FE-8A73-E5C6A059DC0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56.52</c:v>
                </c:pt>
                <c:pt idx="1">
                  <c:v>53.97</c:v>
                </c:pt>
                <c:pt idx="2">
                  <c:v>40.53</c:v>
                </c:pt>
                <c:pt idx="3">
                  <c:v>40.67</c:v>
                </c:pt>
                <c:pt idx="4">
                  <c:v>48.01</c:v>
                </c:pt>
              </c:numCache>
            </c:numRef>
          </c:val>
          <c:smooth val="0"/>
          <c:extLst>
            <c:ext xmlns:c16="http://schemas.microsoft.com/office/drawing/2014/chart" uri="{C3380CC4-5D6E-409C-BE32-E72D297353CC}">
              <c16:uniqueId val="{00000001-1F6C-43FE-8A73-E5C6A059DC0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93.28</c:v>
                </c:pt>
                <c:pt idx="1">
                  <c:v>93.48</c:v>
                </c:pt>
                <c:pt idx="2">
                  <c:v>92.4</c:v>
                </c:pt>
                <c:pt idx="3">
                  <c:v>86.59</c:v>
                </c:pt>
                <c:pt idx="4">
                  <c:v>92.25</c:v>
                </c:pt>
              </c:numCache>
            </c:numRef>
          </c:val>
          <c:extLst>
            <c:ext xmlns:c16="http://schemas.microsoft.com/office/drawing/2014/chart" uri="{C3380CC4-5D6E-409C-BE32-E72D297353CC}">
              <c16:uniqueId val="{00000000-A43E-4FBD-9781-FA1FA0C712A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91.27</c:v>
                </c:pt>
                <c:pt idx="1">
                  <c:v>92.01</c:v>
                </c:pt>
                <c:pt idx="2">
                  <c:v>90.28</c:v>
                </c:pt>
                <c:pt idx="3">
                  <c:v>89.47</c:v>
                </c:pt>
                <c:pt idx="4">
                  <c:v>91.18</c:v>
                </c:pt>
              </c:numCache>
            </c:numRef>
          </c:val>
          <c:smooth val="0"/>
          <c:extLst>
            <c:ext xmlns:c16="http://schemas.microsoft.com/office/drawing/2014/chart" uri="{C3380CC4-5D6E-409C-BE32-E72D297353CC}">
              <c16:uniqueId val="{00000001-A43E-4FBD-9781-FA1FA0C712A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98.94</c:v>
                </c:pt>
                <c:pt idx="1">
                  <c:v>107.26</c:v>
                </c:pt>
                <c:pt idx="2">
                  <c:v>53.7</c:v>
                </c:pt>
                <c:pt idx="3">
                  <c:v>59.56</c:v>
                </c:pt>
                <c:pt idx="4">
                  <c:v>98.52</c:v>
                </c:pt>
              </c:numCache>
            </c:numRef>
          </c:val>
          <c:extLst>
            <c:ext xmlns:c16="http://schemas.microsoft.com/office/drawing/2014/chart" uri="{C3380CC4-5D6E-409C-BE32-E72D297353CC}">
              <c16:uniqueId val="{00000000-EEC8-434F-8F75-10838F4DAAD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C8-434F-8F75-10838F4DAAD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D4-40E1-8245-2E962E6CAC6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D4-40E1-8245-2E962E6CAC6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B5-4E8D-971F-5A1EF3B41FE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B5-4E8D-971F-5A1EF3B41FE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1D-4C7B-A720-7C1EC78F7D9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1D-4C7B-A720-7C1EC78F7D9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F6-4091-BCA8-C71A93CB259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F6-4091-BCA8-C71A93CB259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555.34</c:v>
                </c:pt>
                <c:pt idx="1">
                  <c:v>471.12</c:v>
                </c:pt>
                <c:pt idx="2" formatCode="#,##0.00;&quot;△&quot;#,##0.00">
                  <c:v>0</c:v>
                </c:pt>
                <c:pt idx="3">
                  <c:v>638.66999999999996</c:v>
                </c:pt>
                <c:pt idx="4">
                  <c:v>635.16999999999996</c:v>
                </c:pt>
              </c:numCache>
            </c:numRef>
          </c:val>
          <c:extLst>
            <c:ext xmlns:c16="http://schemas.microsoft.com/office/drawing/2014/chart" uri="{C3380CC4-5D6E-409C-BE32-E72D297353CC}">
              <c16:uniqueId val="{00000000-DBA5-494C-9EE9-908EB79AB90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1239.21</c:v>
                </c:pt>
                <c:pt idx="1">
                  <c:v>1196.58</c:v>
                </c:pt>
                <c:pt idx="2">
                  <c:v>776.75</c:v>
                </c:pt>
                <c:pt idx="3">
                  <c:v>438.26</c:v>
                </c:pt>
                <c:pt idx="4">
                  <c:v>506.14</c:v>
                </c:pt>
              </c:numCache>
            </c:numRef>
          </c:val>
          <c:smooth val="0"/>
          <c:extLst>
            <c:ext xmlns:c16="http://schemas.microsoft.com/office/drawing/2014/chart" uri="{C3380CC4-5D6E-409C-BE32-E72D297353CC}">
              <c16:uniqueId val="{00000001-DBA5-494C-9EE9-908EB79AB90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59.76</c:v>
                </c:pt>
                <c:pt idx="1">
                  <c:v>56.82</c:v>
                </c:pt>
                <c:pt idx="2">
                  <c:v>95.19</c:v>
                </c:pt>
                <c:pt idx="3">
                  <c:v>61.86</c:v>
                </c:pt>
                <c:pt idx="4">
                  <c:v>70.42</c:v>
                </c:pt>
              </c:numCache>
            </c:numRef>
          </c:val>
          <c:extLst>
            <c:ext xmlns:c16="http://schemas.microsoft.com/office/drawing/2014/chart" uri="{C3380CC4-5D6E-409C-BE32-E72D297353CC}">
              <c16:uniqueId val="{00000000-E6C1-4066-BBD0-04EE51FCF80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38.14</c:v>
                </c:pt>
                <c:pt idx="1">
                  <c:v>38.28</c:v>
                </c:pt>
                <c:pt idx="2">
                  <c:v>38.49</c:v>
                </c:pt>
                <c:pt idx="3">
                  <c:v>39.86</c:v>
                </c:pt>
                <c:pt idx="4">
                  <c:v>35.86</c:v>
                </c:pt>
              </c:numCache>
            </c:numRef>
          </c:val>
          <c:smooth val="0"/>
          <c:extLst>
            <c:ext xmlns:c16="http://schemas.microsoft.com/office/drawing/2014/chart" uri="{C3380CC4-5D6E-409C-BE32-E72D297353CC}">
              <c16:uniqueId val="{00000001-E6C1-4066-BBD0-04EE51FCF80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271.83999999999997</c:v>
                </c:pt>
                <c:pt idx="1">
                  <c:v>279.89999999999998</c:v>
                </c:pt>
                <c:pt idx="2">
                  <c:v>180.45</c:v>
                </c:pt>
                <c:pt idx="3">
                  <c:v>269.01</c:v>
                </c:pt>
                <c:pt idx="4">
                  <c:v>155.11000000000001</c:v>
                </c:pt>
              </c:numCache>
            </c:numRef>
          </c:val>
          <c:extLst>
            <c:ext xmlns:c16="http://schemas.microsoft.com/office/drawing/2014/chart" uri="{C3380CC4-5D6E-409C-BE32-E72D297353CC}">
              <c16:uniqueId val="{00000000-4ACE-4D39-80F0-3E273E5D390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471.79</c:v>
                </c:pt>
                <c:pt idx="1">
                  <c:v>468.36</c:v>
                </c:pt>
                <c:pt idx="2">
                  <c:v>479.21</c:v>
                </c:pt>
                <c:pt idx="3">
                  <c:v>451.49</c:v>
                </c:pt>
                <c:pt idx="4">
                  <c:v>448.63</c:v>
                </c:pt>
              </c:numCache>
            </c:numRef>
          </c:val>
          <c:smooth val="0"/>
          <c:extLst>
            <c:ext xmlns:c16="http://schemas.microsoft.com/office/drawing/2014/chart" uri="{C3380CC4-5D6E-409C-BE32-E72D297353CC}">
              <c16:uniqueId val="{00000001-4ACE-4D39-80F0-3E273E5D390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古殿町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林業集落排水</v>
      </c>
      <c r="Q8" s="48"/>
      <c r="R8" s="48"/>
      <c r="S8" s="48"/>
      <c r="T8" s="48"/>
      <c r="U8" s="48"/>
      <c r="V8" s="48"/>
      <c r="W8" s="48" t="str">
        <f>データ!L6</f>
        <v>G2</v>
      </c>
      <c r="X8" s="48"/>
      <c r="Y8" s="48"/>
      <c r="Z8" s="48"/>
      <c r="AA8" s="48"/>
      <c r="AB8" s="48"/>
      <c r="AC8" s="48"/>
      <c r="AD8" s="49" t="str">
        <f>データ!$M$6</f>
        <v>非設置</v>
      </c>
      <c r="AE8" s="49"/>
      <c r="AF8" s="49"/>
      <c r="AG8" s="49"/>
      <c r="AH8" s="49"/>
      <c r="AI8" s="49"/>
      <c r="AJ8" s="49"/>
      <c r="AK8" s="3"/>
      <c r="AL8" s="50">
        <f>データ!S6</f>
        <v>5307</v>
      </c>
      <c r="AM8" s="50"/>
      <c r="AN8" s="50"/>
      <c r="AO8" s="50"/>
      <c r="AP8" s="50"/>
      <c r="AQ8" s="50"/>
      <c r="AR8" s="50"/>
      <c r="AS8" s="50"/>
      <c r="AT8" s="45">
        <f>データ!T6</f>
        <v>163.29</v>
      </c>
      <c r="AU8" s="45"/>
      <c r="AV8" s="45"/>
      <c r="AW8" s="45"/>
      <c r="AX8" s="45"/>
      <c r="AY8" s="45"/>
      <c r="AZ8" s="45"/>
      <c r="BA8" s="45"/>
      <c r="BB8" s="45">
        <f>データ!U6</f>
        <v>32.5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12.77</v>
      </c>
      <c r="Q10" s="45"/>
      <c r="R10" s="45"/>
      <c r="S10" s="45"/>
      <c r="T10" s="45"/>
      <c r="U10" s="45"/>
      <c r="V10" s="45"/>
      <c r="W10" s="45">
        <f>データ!Q6</f>
        <v>100</v>
      </c>
      <c r="X10" s="45"/>
      <c r="Y10" s="45"/>
      <c r="Z10" s="45"/>
      <c r="AA10" s="45"/>
      <c r="AB10" s="45"/>
      <c r="AC10" s="45"/>
      <c r="AD10" s="50">
        <f>データ!R6</f>
        <v>3412</v>
      </c>
      <c r="AE10" s="50"/>
      <c r="AF10" s="50"/>
      <c r="AG10" s="50"/>
      <c r="AH10" s="50"/>
      <c r="AI10" s="50"/>
      <c r="AJ10" s="50"/>
      <c r="AK10" s="2"/>
      <c r="AL10" s="50">
        <f>データ!V6</f>
        <v>671</v>
      </c>
      <c r="AM10" s="50"/>
      <c r="AN10" s="50"/>
      <c r="AO10" s="50"/>
      <c r="AP10" s="50"/>
      <c r="AQ10" s="50"/>
      <c r="AR10" s="50"/>
      <c r="AS10" s="50"/>
      <c r="AT10" s="45">
        <f>データ!W6</f>
        <v>0.32</v>
      </c>
      <c r="AU10" s="45"/>
      <c r="AV10" s="45"/>
      <c r="AW10" s="45"/>
      <c r="AX10" s="45"/>
      <c r="AY10" s="45"/>
      <c r="AZ10" s="45"/>
      <c r="BA10" s="45"/>
      <c r="BB10" s="45">
        <f>データ!X6</f>
        <v>2096.88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114</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【537.63】</v>
      </c>
      <c r="I86" s="26" t="str">
        <f>データ!CA6</f>
        <v>【35.31】</v>
      </c>
      <c r="J86" s="26" t="str">
        <f>データ!CL6</f>
        <v>【453.83】</v>
      </c>
      <c r="K86" s="26" t="str">
        <f>データ!CW6</f>
        <v>【48.17】</v>
      </c>
      <c r="L86" s="26" t="str">
        <f>データ!DH6</f>
        <v>【90.38】</v>
      </c>
      <c r="M86" s="26" t="s">
        <v>45</v>
      </c>
      <c r="N86" s="26" t="s">
        <v>45</v>
      </c>
      <c r="O86" s="26" t="str">
        <f>データ!EO6</f>
        <v>【0.00】</v>
      </c>
    </row>
  </sheetData>
  <sheetProtection algorithmName="SHA-512" hashValue="ZQQCRcQBynH8VDZ1eRymcQSp0UJSy9nrzX+4sYCHNnWE59FqRWobO+wGQa+ws9iDSo3KDVIKZB7tZ/hGW4wuSg==" saltValue="d/p3aiJWBReSuxw0lUpu8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75051</v>
      </c>
      <c r="D6" s="33">
        <f t="shared" si="3"/>
        <v>47</v>
      </c>
      <c r="E6" s="33">
        <f t="shared" si="3"/>
        <v>17</v>
      </c>
      <c r="F6" s="33">
        <f t="shared" si="3"/>
        <v>7</v>
      </c>
      <c r="G6" s="33">
        <f t="shared" si="3"/>
        <v>0</v>
      </c>
      <c r="H6" s="33" t="str">
        <f t="shared" si="3"/>
        <v>福島県　古殿町</v>
      </c>
      <c r="I6" s="33" t="str">
        <f t="shared" si="3"/>
        <v>法非適用</v>
      </c>
      <c r="J6" s="33" t="str">
        <f t="shared" si="3"/>
        <v>下水道事業</v>
      </c>
      <c r="K6" s="33" t="str">
        <f t="shared" si="3"/>
        <v>林業集落排水</v>
      </c>
      <c r="L6" s="33" t="str">
        <f t="shared" si="3"/>
        <v>G2</v>
      </c>
      <c r="M6" s="33" t="str">
        <f t="shared" si="3"/>
        <v>非設置</v>
      </c>
      <c r="N6" s="34" t="str">
        <f t="shared" si="3"/>
        <v>-</v>
      </c>
      <c r="O6" s="34" t="str">
        <f t="shared" si="3"/>
        <v>該当数値なし</v>
      </c>
      <c r="P6" s="34">
        <f t="shared" si="3"/>
        <v>12.77</v>
      </c>
      <c r="Q6" s="34">
        <f t="shared" si="3"/>
        <v>100</v>
      </c>
      <c r="R6" s="34">
        <f t="shared" si="3"/>
        <v>3412</v>
      </c>
      <c r="S6" s="34">
        <f t="shared" si="3"/>
        <v>5307</v>
      </c>
      <c r="T6" s="34">
        <f t="shared" si="3"/>
        <v>163.29</v>
      </c>
      <c r="U6" s="34">
        <f t="shared" si="3"/>
        <v>32.5</v>
      </c>
      <c r="V6" s="34">
        <f t="shared" si="3"/>
        <v>671</v>
      </c>
      <c r="W6" s="34">
        <f t="shared" si="3"/>
        <v>0.32</v>
      </c>
      <c r="X6" s="34">
        <f t="shared" si="3"/>
        <v>2096.88</v>
      </c>
      <c r="Y6" s="35">
        <f>IF(Y7="",NA(),Y7)</f>
        <v>98.94</v>
      </c>
      <c r="Z6" s="35">
        <f t="shared" ref="Z6:AH6" si="4">IF(Z7="",NA(),Z7)</f>
        <v>107.26</v>
      </c>
      <c r="AA6" s="35">
        <f t="shared" si="4"/>
        <v>53.7</v>
      </c>
      <c r="AB6" s="35">
        <f t="shared" si="4"/>
        <v>59.56</v>
      </c>
      <c r="AC6" s="35">
        <f t="shared" si="4"/>
        <v>98.52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555.34</v>
      </c>
      <c r="BG6" s="35">
        <f t="shared" ref="BG6:BO6" si="7">IF(BG7="",NA(),BG7)</f>
        <v>471.12</v>
      </c>
      <c r="BH6" s="34">
        <f t="shared" si="7"/>
        <v>0</v>
      </c>
      <c r="BI6" s="35">
        <f t="shared" si="7"/>
        <v>638.66999999999996</v>
      </c>
      <c r="BJ6" s="35">
        <f t="shared" si="7"/>
        <v>635.16999999999996</v>
      </c>
      <c r="BK6" s="35">
        <f t="shared" si="7"/>
        <v>1239.21</v>
      </c>
      <c r="BL6" s="35">
        <f t="shared" si="7"/>
        <v>1196.58</v>
      </c>
      <c r="BM6" s="35">
        <f t="shared" si="7"/>
        <v>776.75</v>
      </c>
      <c r="BN6" s="35">
        <f t="shared" si="7"/>
        <v>438.26</v>
      </c>
      <c r="BO6" s="35">
        <f t="shared" si="7"/>
        <v>506.14</v>
      </c>
      <c r="BP6" s="34" t="str">
        <f>IF(BP7="","",IF(BP7="-","【-】","【"&amp;SUBSTITUTE(TEXT(BP7,"#,##0.00"),"-","△")&amp;"】"))</f>
        <v>【537.63】</v>
      </c>
      <c r="BQ6" s="35">
        <f>IF(BQ7="",NA(),BQ7)</f>
        <v>59.76</v>
      </c>
      <c r="BR6" s="35">
        <f t="shared" ref="BR6:BZ6" si="8">IF(BR7="",NA(),BR7)</f>
        <v>56.82</v>
      </c>
      <c r="BS6" s="35">
        <f t="shared" si="8"/>
        <v>95.19</v>
      </c>
      <c r="BT6" s="35">
        <f t="shared" si="8"/>
        <v>61.86</v>
      </c>
      <c r="BU6" s="35">
        <f t="shared" si="8"/>
        <v>70.42</v>
      </c>
      <c r="BV6" s="35">
        <f t="shared" si="8"/>
        <v>38.14</v>
      </c>
      <c r="BW6" s="35">
        <f t="shared" si="8"/>
        <v>38.28</v>
      </c>
      <c r="BX6" s="35">
        <f t="shared" si="8"/>
        <v>38.49</v>
      </c>
      <c r="BY6" s="35">
        <f t="shared" si="8"/>
        <v>39.86</v>
      </c>
      <c r="BZ6" s="35">
        <f t="shared" si="8"/>
        <v>35.86</v>
      </c>
      <c r="CA6" s="34" t="str">
        <f>IF(CA7="","",IF(CA7="-","【-】","【"&amp;SUBSTITUTE(TEXT(CA7,"#,##0.00"),"-","△")&amp;"】"))</f>
        <v>【35.31】</v>
      </c>
      <c r="CB6" s="35">
        <f>IF(CB7="",NA(),CB7)</f>
        <v>271.83999999999997</v>
      </c>
      <c r="CC6" s="35">
        <f t="shared" ref="CC6:CK6" si="9">IF(CC7="",NA(),CC7)</f>
        <v>279.89999999999998</v>
      </c>
      <c r="CD6" s="35">
        <f t="shared" si="9"/>
        <v>180.45</v>
      </c>
      <c r="CE6" s="35">
        <f t="shared" si="9"/>
        <v>269.01</v>
      </c>
      <c r="CF6" s="35">
        <f t="shared" si="9"/>
        <v>155.11000000000001</v>
      </c>
      <c r="CG6" s="35">
        <f t="shared" si="9"/>
        <v>471.79</v>
      </c>
      <c r="CH6" s="35">
        <f t="shared" si="9"/>
        <v>468.36</v>
      </c>
      <c r="CI6" s="35">
        <f t="shared" si="9"/>
        <v>479.21</v>
      </c>
      <c r="CJ6" s="35">
        <f t="shared" si="9"/>
        <v>451.49</v>
      </c>
      <c r="CK6" s="35">
        <f t="shared" si="9"/>
        <v>448.63</v>
      </c>
      <c r="CL6" s="34" t="str">
        <f>IF(CL7="","",IF(CL7="-","【-】","【"&amp;SUBSTITUTE(TEXT(CL7,"#,##0.00"),"-","△")&amp;"】"))</f>
        <v>【453.83】</v>
      </c>
      <c r="CM6" s="35">
        <f>IF(CM7="",NA(),CM7)</f>
        <v>105.84</v>
      </c>
      <c r="CN6" s="35">
        <f t="shared" ref="CN6:CV6" si="10">IF(CN7="",NA(),CN7)</f>
        <v>105.84</v>
      </c>
      <c r="CO6" s="35">
        <f t="shared" si="10"/>
        <v>38.97</v>
      </c>
      <c r="CP6" s="35">
        <f t="shared" si="10"/>
        <v>33.840000000000003</v>
      </c>
      <c r="CQ6" s="35">
        <f t="shared" si="10"/>
        <v>59.21</v>
      </c>
      <c r="CR6" s="35">
        <f t="shared" si="10"/>
        <v>56.52</v>
      </c>
      <c r="CS6" s="35">
        <f t="shared" si="10"/>
        <v>53.97</v>
      </c>
      <c r="CT6" s="35">
        <f t="shared" si="10"/>
        <v>40.53</v>
      </c>
      <c r="CU6" s="35">
        <f t="shared" si="10"/>
        <v>40.67</v>
      </c>
      <c r="CV6" s="35">
        <f t="shared" si="10"/>
        <v>48.01</v>
      </c>
      <c r="CW6" s="34" t="str">
        <f>IF(CW7="","",IF(CW7="-","【-】","【"&amp;SUBSTITUTE(TEXT(CW7,"#,##0.00"),"-","△")&amp;"】"))</f>
        <v>【48.17】</v>
      </c>
      <c r="CX6" s="35">
        <f>IF(CX7="",NA(),CX7)</f>
        <v>93.28</v>
      </c>
      <c r="CY6" s="35">
        <f t="shared" ref="CY6:DG6" si="11">IF(CY7="",NA(),CY7)</f>
        <v>93.48</v>
      </c>
      <c r="CZ6" s="35">
        <f t="shared" si="11"/>
        <v>92.4</v>
      </c>
      <c r="DA6" s="35">
        <f t="shared" si="11"/>
        <v>86.59</v>
      </c>
      <c r="DB6" s="35">
        <f t="shared" si="11"/>
        <v>92.25</v>
      </c>
      <c r="DC6" s="35">
        <f t="shared" si="11"/>
        <v>91.27</v>
      </c>
      <c r="DD6" s="35">
        <f t="shared" si="11"/>
        <v>92.01</v>
      </c>
      <c r="DE6" s="35">
        <f t="shared" si="11"/>
        <v>90.28</v>
      </c>
      <c r="DF6" s="35">
        <f t="shared" si="11"/>
        <v>89.47</v>
      </c>
      <c r="DG6" s="35">
        <f t="shared" si="11"/>
        <v>91.18</v>
      </c>
      <c r="DH6" s="34" t="str">
        <f>IF(DH7="","",IF(DH7="-","【-】","【"&amp;SUBSTITUTE(TEXT(DH7,"#,##0.00"),"-","△")&amp;"】"))</f>
        <v>【90.38】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5">
        <f t="shared" si="14"/>
        <v>0.02</v>
      </c>
      <c r="EM6" s="34">
        <f t="shared" si="14"/>
        <v>0</v>
      </c>
      <c r="EN6" s="34">
        <f t="shared" si="14"/>
        <v>0</v>
      </c>
      <c r="EO6" s="34" t="str">
        <f>IF(EO7="","",IF(EO7="-","【-】","【"&amp;SUBSTITUTE(TEXT(EO7,"#,##0.00"),"-","△")&amp;"】"))</f>
        <v>【0.00】</v>
      </c>
    </row>
    <row r="7" spans="1:145" s="36" customFormat="1" x14ac:dyDescent="0.15">
      <c r="A7" s="28"/>
      <c r="B7" s="37">
        <v>2018</v>
      </c>
      <c r="C7" s="37">
        <v>75051</v>
      </c>
      <c r="D7" s="37">
        <v>47</v>
      </c>
      <c r="E7" s="37">
        <v>17</v>
      </c>
      <c r="F7" s="37">
        <v>7</v>
      </c>
      <c r="G7" s="37">
        <v>0</v>
      </c>
      <c r="H7" s="37" t="s">
        <v>99</v>
      </c>
      <c r="I7" s="37" t="s">
        <v>100</v>
      </c>
      <c r="J7" s="37" t="s">
        <v>101</v>
      </c>
      <c r="K7" s="37" t="s">
        <v>102</v>
      </c>
      <c r="L7" s="37" t="s">
        <v>103</v>
      </c>
      <c r="M7" s="37" t="s">
        <v>104</v>
      </c>
      <c r="N7" s="38" t="s">
        <v>105</v>
      </c>
      <c r="O7" s="38" t="s">
        <v>106</v>
      </c>
      <c r="P7" s="38">
        <v>12.77</v>
      </c>
      <c r="Q7" s="38">
        <v>100</v>
      </c>
      <c r="R7" s="38">
        <v>3412</v>
      </c>
      <c r="S7" s="38">
        <v>5307</v>
      </c>
      <c r="T7" s="38">
        <v>163.29</v>
      </c>
      <c r="U7" s="38">
        <v>32.5</v>
      </c>
      <c r="V7" s="38">
        <v>671</v>
      </c>
      <c r="W7" s="38">
        <v>0.32</v>
      </c>
      <c r="X7" s="38">
        <v>2096.88</v>
      </c>
      <c r="Y7" s="38">
        <v>98.94</v>
      </c>
      <c r="Z7" s="38">
        <v>107.26</v>
      </c>
      <c r="AA7" s="38">
        <v>53.7</v>
      </c>
      <c r="AB7" s="38">
        <v>59.56</v>
      </c>
      <c r="AC7" s="38">
        <v>98.52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555.34</v>
      </c>
      <c r="BG7" s="38">
        <v>471.12</v>
      </c>
      <c r="BH7" s="38">
        <v>0</v>
      </c>
      <c r="BI7" s="38">
        <v>638.66999999999996</v>
      </c>
      <c r="BJ7" s="38">
        <v>635.16999999999996</v>
      </c>
      <c r="BK7" s="38">
        <v>1239.21</v>
      </c>
      <c r="BL7" s="38">
        <v>1196.58</v>
      </c>
      <c r="BM7" s="38">
        <v>776.75</v>
      </c>
      <c r="BN7" s="38">
        <v>438.26</v>
      </c>
      <c r="BO7" s="38">
        <v>506.14</v>
      </c>
      <c r="BP7" s="38">
        <v>537.63</v>
      </c>
      <c r="BQ7" s="38">
        <v>59.76</v>
      </c>
      <c r="BR7" s="38">
        <v>56.82</v>
      </c>
      <c r="BS7" s="38">
        <v>95.19</v>
      </c>
      <c r="BT7" s="38">
        <v>61.86</v>
      </c>
      <c r="BU7" s="38">
        <v>70.42</v>
      </c>
      <c r="BV7" s="38">
        <v>38.14</v>
      </c>
      <c r="BW7" s="38">
        <v>38.28</v>
      </c>
      <c r="BX7" s="38">
        <v>38.49</v>
      </c>
      <c r="BY7" s="38">
        <v>39.86</v>
      </c>
      <c r="BZ7" s="38">
        <v>35.86</v>
      </c>
      <c r="CA7" s="38">
        <v>35.31</v>
      </c>
      <c r="CB7" s="38">
        <v>271.83999999999997</v>
      </c>
      <c r="CC7" s="38">
        <v>279.89999999999998</v>
      </c>
      <c r="CD7" s="38">
        <v>180.45</v>
      </c>
      <c r="CE7" s="38">
        <v>269.01</v>
      </c>
      <c r="CF7" s="38">
        <v>155.11000000000001</v>
      </c>
      <c r="CG7" s="38">
        <v>471.79</v>
      </c>
      <c r="CH7" s="38">
        <v>468.36</v>
      </c>
      <c r="CI7" s="38">
        <v>479.21</v>
      </c>
      <c r="CJ7" s="38">
        <v>451.49</v>
      </c>
      <c r="CK7" s="38">
        <v>448.63</v>
      </c>
      <c r="CL7" s="38">
        <v>453.83</v>
      </c>
      <c r="CM7" s="38">
        <v>105.84</v>
      </c>
      <c r="CN7" s="38">
        <v>105.84</v>
      </c>
      <c r="CO7" s="38">
        <v>38.97</v>
      </c>
      <c r="CP7" s="38">
        <v>33.840000000000003</v>
      </c>
      <c r="CQ7" s="38">
        <v>59.21</v>
      </c>
      <c r="CR7" s="38">
        <v>56.52</v>
      </c>
      <c r="CS7" s="38">
        <v>53.97</v>
      </c>
      <c r="CT7" s="38">
        <v>40.53</v>
      </c>
      <c r="CU7" s="38">
        <v>40.67</v>
      </c>
      <c r="CV7" s="38">
        <v>48.01</v>
      </c>
      <c r="CW7" s="38">
        <v>48.17</v>
      </c>
      <c r="CX7" s="38">
        <v>93.28</v>
      </c>
      <c r="CY7" s="38">
        <v>93.48</v>
      </c>
      <c r="CZ7" s="38">
        <v>92.4</v>
      </c>
      <c r="DA7" s="38">
        <v>86.59</v>
      </c>
      <c r="DB7" s="38">
        <v>92.25</v>
      </c>
      <c r="DC7" s="38">
        <v>91.27</v>
      </c>
      <c r="DD7" s="38">
        <v>92.01</v>
      </c>
      <c r="DE7" s="38">
        <v>90.28</v>
      </c>
      <c r="DF7" s="38">
        <v>89.47</v>
      </c>
      <c r="DG7" s="38">
        <v>91.18</v>
      </c>
      <c r="DH7" s="38">
        <v>90.38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0.02</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