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192.168.190.93\12上下水道\4農集排\★H31調査物\経営分析表\【経営比較分析表】2018_075035_47_1718\"/>
    </mc:Choice>
  </mc:AlternateContent>
  <xr:revisionPtr revIDLastSave="0" documentId="13_ncr:1_{D70FABCA-B7CC-4524-9330-7C760D3ED80F}" xr6:coauthVersionLast="44" xr6:coauthVersionMax="44" xr10:uidLastSave="{00000000-0000-0000-0000-000000000000}"/>
  <workbookProtection workbookAlgorithmName="SHA-512" workbookHashValue="VfbmP/Yc9atDknMfE8oKVaTebbeNHDbs/30TDaNhfJppSsWUMxQkpq8mt4FPB735JBYJMQglQZIKvz5Vjhgc8Q==" workbookSaltValue="Z+W67PIgMX+u9LgOAnjIxg==" workbookSpinCount="100000" lockStructure="1"/>
  <bookViews>
    <workbookView xWindow="-108" yWindow="-108" windowWidth="23256" windowHeight="12576" xr2:uid="{00000000-000D-0000-FFFF-FFFF00000000}"/>
  </bookViews>
  <sheets>
    <sheet name="法非適用_下水道事業" sheetId="4" r:id="rId1"/>
    <sheet name="データ" sheetId="5" state="hidden" r:id="rId2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S6" i="5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P10" i="4"/>
  <c r="I10" i="4"/>
  <c r="B10" i="4"/>
  <c r="AT8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<sst xmlns="http://schemas.openxmlformats.org/spreadsheetml/2006/main" count="228" uniqueCount="111">
  <si>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</si>
  <si>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</si>
  <si>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</si>
  <si>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</si>
  <si>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</si>
  <si>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</si>
  <si>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</si>
  <si>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</si>
  <si>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</si>
  <si>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</si>
  <si>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</si>
  <si>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</si>
  <si>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</si>
  <si>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</si>
  <si>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</si>
  <si>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</si>
  <si>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</si>
  <si>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</si>
  <si>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</si>
  <si>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</si>
  <si>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</si>
  <si>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</si>
  <si>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</si>
  <si>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</si>
  <si>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</si>
  <si>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</si>
  <si>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</si>
  <si>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</si>
  <si>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</si>
  <si>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</si>
  <si>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</si>
  <si>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</si>
  <si>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</si>
  <si>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</si>
  <si>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</si>
  <si>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</si>
  <si>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</si>
  <si>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</si>
  <si>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</si>
  <si>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</si>
  <si>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</si>
  <si>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</si>
  <si>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</si>
  <si>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</si>
  <si>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</si>
  <si>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</si>
  <si>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</si>
  <si>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</si>
  <si>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</si>
  <si>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</si>
  <si>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</si>
  <si>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</si>
  <si>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</si>
  <si>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</si>
  <si>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</si>
  <si>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</si>
  <si>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</si>
  <si>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</si>
  <si>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</si>
  <si>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</si>
  <si>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</si>
  <si>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</si>
  <si>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</si>
  <si>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</si>
  <si>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</si>
  <si>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</si>
  <si>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</si>
  <si>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</si>
  <si>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</si>
  <si>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</si>
  <si>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</si>
  <si>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</si>
  <si>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</si>
  <si>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</si>
  <si>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</si>
  <si>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</si>
  <si>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</si>
  <si>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</si>
  <si>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</si>
  <si>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</si>
  <si>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</si>
  <si>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</si>
  <si>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</si>
  <si>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</si>
  <si>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</si>
  <si>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</si>
  <si>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</si>
  <si>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</si>
  <si>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</si>
  <si>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</si>
  <si>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</si>
  <si>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</si>
  <si>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</si>
  <si>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</si>
  <si>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</si>
  <si>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</si>
  <si>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平田村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</si>
  <si>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</si>
  <si>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</si>
  <si>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</si>
  <si>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</si>
  <si>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</si>
  <si>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</si>
  <si>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</si>
  <si>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</si>
  <si>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</si>
  <si>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</si>
  <si>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</si>
  <si>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</si>
  <si>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管渠改善率について、現在は管渠の更新をしていないが、供用開始20年を経過する施設もあるため、最適整備構想を策定し、計画的な更新を行っていく必要がある。</t>
    <rPh sb="1" eb="3">
      <t>カンキョ</t>
    </rPh>
    <rPh sb="3" eb="5">
      <t>カイゼン</t>
    </rPh>
    <rPh sb="5" eb="6">
      <t>リツ</t>
    </rPh>
    <rPh sb="11" eb="13">
      <t>ゲンザイ</t>
    </rPh>
    <rPh sb="14" eb="16">
      <t>カンキョ</t>
    </rPh>
    <rPh sb="17" eb="19">
      <t>コウシン</t>
    </rPh>
    <rPh sb="27" eb="29">
      <t>キョウヨウ</t>
    </rPh>
    <rPh sb="29" eb="31">
      <t>カイシ</t>
    </rPh>
    <rPh sb="33" eb="34">
      <t>ネン</t>
    </rPh>
    <rPh sb="35" eb="37">
      <t>ケイカ</t>
    </rPh>
    <rPh sb="39" eb="41">
      <t>シセツ</t>
    </rPh>
    <rPh sb="47" eb="49">
      <t>サイテキ</t>
    </rPh>
    <rPh sb="49" eb="51">
      <t>セイビ</t>
    </rPh>
    <rPh sb="51" eb="53">
      <t>コウソウ</t>
    </rPh>
    <rPh sb="54" eb="56">
      <t>サクテイ</t>
    </rPh>
    <rPh sb="58" eb="61">
      <t>ケイカクテキ</t>
    </rPh>
    <rPh sb="62" eb="64">
      <t>コウシン</t>
    </rPh>
    <rPh sb="65" eb="66">
      <t>オコナ</t>
    </rPh>
    <rPh sb="70" eb="72">
      <t>ヒツヨウ</t>
    </rPh>
    <phoneticPr fontId="4"/>
  </si>
  <si>
    <t>①　収益的収支比率について、前年度比で2.77％増となっているが、一般会計繰入金に依存する状況が続いているため、料金改定など料金収入での財源の確保に取り組む必要がある。
④　企業債残高対事業規模比率について、現在投資事業を行っていないため年々減少しているが、供用開始後20年を経過する施設があるため、今後施設の長寿命化、機能強化を進めていく必要があるため、多額の支出が見込まれる。
⑤　経費回収率について、類似団体平均値を超えてはいるが、100％を下回っており、また今後の施設更新等の投資を考えると、更なる財源確保が必要となるため、料金改定などを検討する必要がある。
⑥　汚水処理原価について、類似団体平均値より低く、適正であると思われる。今後の更に効率的な汚水処理を実施するにあたって、有収水量、収入料金増加のために接続率の向上を図る。
⑦　施設利用率について、人口の減少、処理数量の減少から使用率も若干低下しているが、今後未加入世帯の接続を考えると適正と思われる。
⑧　水洗化率について、年々増加傾向にあるが、更なる向上のため、接続加入促進を図る。</t>
    <rPh sb="2" eb="4">
      <t>シュウエキ</t>
    </rPh>
    <rPh sb="4" eb="5">
      <t>テキ</t>
    </rPh>
    <rPh sb="5" eb="7">
      <t>シュウシ</t>
    </rPh>
    <rPh sb="7" eb="9">
      <t>ヒリツ</t>
    </rPh>
    <rPh sb="14" eb="17">
      <t>ゼンネンド</t>
    </rPh>
    <rPh sb="17" eb="18">
      <t>ヒ</t>
    </rPh>
    <rPh sb="24" eb="25">
      <t>ゾウ</t>
    </rPh>
    <rPh sb="33" eb="35">
      <t>イッパン</t>
    </rPh>
    <rPh sb="35" eb="37">
      <t>カイケイ</t>
    </rPh>
    <rPh sb="37" eb="39">
      <t>クリイレ</t>
    </rPh>
    <rPh sb="39" eb="40">
      <t>キン</t>
    </rPh>
    <rPh sb="41" eb="43">
      <t>イゾン</t>
    </rPh>
    <rPh sb="45" eb="47">
      <t>ジョウキョウ</t>
    </rPh>
    <rPh sb="48" eb="49">
      <t>ツヅ</t>
    </rPh>
    <rPh sb="56" eb="58">
      <t>リョウキン</t>
    </rPh>
    <rPh sb="58" eb="60">
      <t>カイテイ</t>
    </rPh>
    <rPh sb="62" eb="64">
      <t>リョウキン</t>
    </rPh>
    <rPh sb="64" eb="66">
      <t>シュウニュウ</t>
    </rPh>
    <rPh sb="68" eb="70">
      <t>ザイゲン</t>
    </rPh>
    <rPh sb="71" eb="73">
      <t>カクホ</t>
    </rPh>
    <rPh sb="74" eb="75">
      <t>ト</t>
    </rPh>
    <rPh sb="76" eb="77">
      <t>ク</t>
    </rPh>
    <rPh sb="78" eb="80">
      <t>ヒツヨウ</t>
    </rPh>
    <rPh sb="87" eb="89">
      <t>キギョウ</t>
    </rPh>
    <rPh sb="89" eb="90">
      <t>サイ</t>
    </rPh>
    <rPh sb="90" eb="92">
      <t>ザンダカ</t>
    </rPh>
    <rPh sb="92" eb="93">
      <t>タイ</t>
    </rPh>
    <rPh sb="93" eb="95">
      <t>ジギョウ</t>
    </rPh>
    <rPh sb="95" eb="97">
      <t>キボ</t>
    </rPh>
    <rPh sb="97" eb="99">
      <t>ヒリツ</t>
    </rPh>
    <rPh sb="104" eb="106">
      <t>ゲンザイ</t>
    </rPh>
    <rPh sb="106" eb="108">
      <t>トウシ</t>
    </rPh>
    <rPh sb="108" eb="110">
      <t>ジギョウ</t>
    </rPh>
    <rPh sb="111" eb="112">
      <t>オコナ</t>
    </rPh>
    <rPh sb="119" eb="121">
      <t>ネンネン</t>
    </rPh>
    <rPh sb="121" eb="123">
      <t>ゲンショウ</t>
    </rPh>
    <rPh sb="129" eb="131">
      <t>キョウヨウ</t>
    </rPh>
    <rPh sb="131" eb="134">
      <t>カイシゴ</t>
    </rPh>
    <rPh sb="136" eb="137">
      <t>ネン</t>
    </rPh>
    <rPh sb="138" eb="140">
      <t>ケイカ</t>
    </rPh>
    <rPh sb="142" eb="144">
      <t>シセツ</t>
    </rPh>
    <rPh sb="150" eb="152">
      <t>コンゴ</t>
    </rPh>
    <rPh sb="152" eb="154">
      <t>シセツ</t>
    </rPh>
    <rPh sb="155" eb="156">
      <t>チョウ</t>
    </rPh>
    <rPh sb="156" eb="159">
      <t>ジュミョウカ</t>
    </rPh>
    <rPh sb="160" eb="162">
      <t>キノウ</t>
    </rPh>
    <rPh sb="162" eb="164">
      <t>キョウカ</t>
    </rPh>
    <rPh sb="165" eb="166">
      <t>スス</t>
    </rPh>
    <rPh sb="170" eb="172">
      <t>ヒツヨウ</t>
    </rPh>
    <rPh sb="178" eb="180">
      <t>タガク</t>
    </rPh>
    <rPh sb="181" eb="183">
      <t>シシュツ</t>
    </rPh>
    <rPh sb="184" eb="186">
      <t>ミコ</t>
    </rPh>
    <rPh sb="193" eb="195">
      <t>ケイヒ</t>
    </rPh>
    <rPh sb="195" eb="197">
      <t>カイシュウ</t>
    </rPh>
    <rPh sb="197" eb="198">
      <t>リツ</t>
    </rPh>
    <rPh sb="203" eb="205">
      <t>ルイジ</t>
    </rPh>
    <rPh sb="205" eb="207">
      <t>ダンタイ</t>
    </rPh>
    <rPh sb="207" eb="210">
      <t>ヘイキンチ</t>
    </rPh>
    <rPh sb="211" eb="212">
      <t>コ</t>
    </rPh>
    <rPh sb="224" eb="226">
      <t>シタマワ</t>
    </rPh>
    <rPh sb="233" eb="235">
      <t>コンゴ</t>
    </rPh>
    <rPh sb="236" eb="238">
      <t>シセツ</t>
    </rPh>
    <rPh sb="238" eb="240">
      <t>コウシン</t>
    </rPh>
    <rPh sb="240" eb="241">
      <t>トウ</t>
    </rPh>
    <rPh sb="242" eb="244">
      <t>トウシ</t>
    </rPh>
    <rPh sb="245" eb="246">
      <t>カンガ</t>
    </rPh>
    <rPh sb="250" eb="251">
      <t>サラ</t>
    </rPh>
    <rPh sb="253" eb="255">
      <t>ザイゲン</t>
    </rPh>
    <rPh sb="255" eb="257">
      <t>カクホ</t>
    </rPh>
    <rPh sb="258" eb="260">
      <t>ヒツヨウ</t>
    </rPh>
    <rPh sb="266" eb="268">
      <t>リョウキン</t>
    </rPh>
    <rPh sb="268" eb="270">
      <t>カイテイ</t>
    </rPh>
    <rPh sb="273" eb="275">
      <t>ケントウ</t>
    </rPh>
    <rPh sb="277" eb="279">
      <t>ヒツヨウ</t>
    </rPh>
    <rPh sb="286" eb="288">
      <t>オスイ</t>
    </rPh>
    <rPh sb="288" eb="290">
      <t>ショリ</t>
    </rPh>
    <rPh sb="290" eb="292">
      <t>ゲンカ</t>
    </rPh>
    <rPh sb="297" eb="299">
      <t>ルイジ</t>
    </rPh>
    <rPh sb="299" eb="301">
      <t>ダンタイ</t>
    </rPh>
    <rPh sb="301" eb="304">
      <t>ヘイキンチ</t>
    </rPh>
    <rPh sb="306" eb="307">
      <t>ヒク</t>
    </rPh>
    <rPh sb="309" eb="311">
      <t>テキセイ</t>
    </rPh>
    <rPh sb="315" eb="316">
      <t>オモ</t>
    </rPh>
    <rPh sb="320" eb="322">
      <t>コンゴ</t>
    </rPh>
    <rPh sb="323" eb="324">
      <t>サラ</t>
    </rPh>
    <rPh sb="325" eb="328">
      <t>コウリツテキ</t>
    </rPh>
    <rPh sb="329" eb="331">
      <t>オスイ</t>
    </rPh>
    <rPh sb="331" eb="333">
      <t>ショリ</t>
    </rPh>
    <rPh sb="334" eb="336">
      <t>ジッシ</t>
    </rPh>
    <rPh sb="344" eb="346">
      <t>ユウシュウ</t>
    </rPh>
    <rPh sb="346" eb="348">
      <t>スイリョウ</t>
    </rPh>
    <rPh sb="349" eb="351">
      <t>シュウニュウ</t>
    </rPh>
    <rPh sb="351" eb="353">
      <t>リョウキン</t>
    </rPh>
    <rPh sb="353" eb="355">
      <t>ゾウカ</t>
    </rPh>
    <rPh sb="359" eb="361">
      <t>セツゾク</t>
    </rPh>
    <rPh sb="361" eb="362">
      <t>リツ</t>
    </rPh>
    <rPh sb="363" eb="365">
      <t>コウジョウ</t>
    </rPh>
    <rPh sb="366" eb="367">
      <t>ハカ</t>
    </rPh>
    <rPh sb="372" eb="374">
      <t>シセツ</t>
    </rPh>
    <rPh sb="374" eb="376">
      <t>リヨウ</t>
    </rPh>
    <rPh sb="376" eb="377">
      <t>リツ</t>
    </rPh>
    <rPh sb="382" eb="384">
      <t>ジンコウ</t>
    </rPh>
    <rPh sb="385" eb="387">
      <t>ゲンショウ</t>
    </rPh>
    <rPh sb="388" eb="390">
      <t>ショリ</t>
    </rPh>
    <rPh sb="390" eb="392">
      <t>スウリョウ</t>
    </rPh>
    <rPh sb="393" eb="395">
      <t>ゲンショウ</t>
    </rPh>
    <rPh sb="397" eb="399">
      <t>シヨウ</t>
    </rPh>
    <rPh sb="399" eb="400">
      <t>リツ</t>
    </rPh>
    <rPh sb="401" eb="403">
      <t>ジャッカン</t>
    </rPh>
    <rPh sb="403" eb="405">
      <t>テイカ</t>
    </rPh>
    <rPh sb="411" eb="413">
      <t>コンゴ</t>
    </rPh>
    <rPh sb="413" eb="416">
      <t>ミカニュウ</t>
    </rPh>
    <rPh sb="416" eb="418">
      <t>セタイ</t>
    </rPh>
    <rPh sb="419" eb="421">
      <t>セツゾク</t>
    </rPh>
    <rPh sb="422" eb="423">
      <t>カンガ</t>
    </rPh>
    <rPh sb="426" eb="428">
      <t>テキセイ</t>
    </rPh>
    <rPh sb="429" eb="430">
      <t>オモ</t>
    </rPh>
    <rPh sb="437" eb="440">
      <t>スイセンカ</t>
    </rPh>
    <rPh sb="440" eb="441">
      <t>リツ</t>
    </rPh>
    <rPh sb="446" eb="448">
      <t>ネンネン</t>
    </rPh>
    <rPh sb="448" eb="450">
      <t>ゾウカ</t>
    </rPh>
    <rPh sb="450" eb="452">
      <t>ケイコウ</t>
    </rPh>
    <rPh sb="457" eb="458">
      <t>サラ</t>
    </rPh>
    <rPh sb="460" eb="462">
      <t>コウジョウ</t>
    </rPh>
    <rPh sb="466" eb="468">
      <t>セツゾク</t>
    </rPh>
    <rPh sb="468" eb="470">
      <t>カニュウ</t>
    </rPh>
    <rPh sb="470" eb="472">
      <t>ソクシン</t>
    </rPh>
    <rPh sb="473" eb="474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</si>
</sst>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8-4869-B998-665F91C5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0.01</c:v>
                </c:pt>
                <c:pt idx="2">
                  <c:v>2.0499999999999998</c:v>
                </c:pt>
                <c:pt idx="3">
                  <c:v>0.01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8-4869-B998-665F91C5F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54.39</c:v>
                </c:pt>
                <c:pt idx="1">
                  <c:v>52.99</c:v>
                </c:pt>
                <c:pt idx="2">
                  <c:v>52.09</c:v>
                </c:pt>
                <c:pt idx="3">
                  <c:v>51.85</c:v>
                </c:pt>
                <c:pt idx="4">
                  <c:v>47.58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3-44AA-BA32-487EA2EA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53.24</c:v>
                </c:pt>
                <c:pt idx="1">
                  <c:v>52.31</c:v>
                </c:pt>
                <c:pt idx="2">
                  <c:v>60.65</c:v>
                </c:pt>
                <c:pt idx="3">
                  <c:v>51.75</c:v>
                </c:pt>
                <c:pt idx="4">
                  <c:v>50.68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3-44AA-BA32-487EA2EA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80.040000000000006</c:v>
                </c:pt>
                <c:pt idx="1">
                  <c:v>81.2</c:v>
                </c:pt>
                <c:pt idx="2">
                  <c:v>81.22</c:v>
                </c:pt>
                <c:pt idx="3">
                  <c:v>81.92</c:v>
                </c:pt>
                <c:pt idx="4">
                  <c:v>82.05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1-46AF-9FDF-9E5661C3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84.07</c:v>
                </c:pt>
                <c:pt idx="1">
                  <c:v>84.32</c:v>
                </c:pt>
                <c:pt idx="2">
                  <c:v>84.58</c:v>
                </c:pt>
                <c:pt idx="3">
                  <c:v>84.84</c:v>
                </c:pt>
                <c:pt idx="4">
                  <c:v>84.86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1-46AF-9FDF-9E5661C3A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100.71</c:v>
                </c:pt>
                <c:pt idx="1">
                  <c:v>104.18</c:v>
                </c:pt>
                <c:pt idx="2">
                  <c:v>107.39</c:v>
                </c:pt>
                <c:pt idx="3">
                  <c:v>100.11</c:v>
                </c:pt>
                <c:pt idx="4">
                  <c:v>102.88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9-43FA-8A11-6410C1D7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19-43FA-8A11-6410C1D73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77-4938-B34A-67C2B380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7-4938-B34A-67C2B3803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2-41E3-AFE5-B71BC84C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2-41E3-AFE5-B71BC84C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1-4647-801F-0DB5CCFE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1-4647-801F-0DB5CCFE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05-4660-BAB4-B398579D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5-4660-BAB4-B398579DC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186.46</c:v>
                </c:pt>
                <c:pt idx="1">
                  <c:v>137.27000000000001</c:v>
                </c:pt>
                <c:pt idx="2">
                  <c:v>97.47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6-4DE1-B15E-2B168066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1044.8</c:v>
                </c:pt>
                <c:pt idx="1">
                  <c:v>1081.8</c:v>
                </c:pt>
                <c:pt idx="2">
                  <c:v>974.93</c:v>
                </c:pt>
                <c:pt idx="3">
                  <c:v>855.8</c:v>
                </c:pt>
                <c:pt idx="4">
                  <c:v>789.46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6-4DE1-B15E-2B1680661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99.08</c:v>
                </c:pt>
                <c:pt idx="1">
                  <c:v>108.59</c:v>
                </c:pt>
                <c:pt idx="2">
                  <c:v>117.64</c:v>
                </c:pt>
                <c:pt idx="3">
                  <c:v>97.7</c:v>
                </c:pt>
                <c:pt idx="4">
                  <c:v>88.19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C-4273-A20A-96C6CB0D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50.82</c:v>
                </c:pt>
                <c:pt idx="1">
                  <c:v>52.19</c:v>
                </c:pt>
                <c:pt idx="2">
                  <c:v>55.32</c:v>
                </c:pt>
                <c:pt idx="3">
                  <c:v>59.8</c:v>
                </c:pt>
                <c:pt idx="4">
                  <c:v>57.77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C-4273-A20A-96C6CB0D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192.58</c:v>
                </c:pt>
                <c:pt idx="1">
                  <c:v>184.89</c:v>
                </c:pt>
                <c:pt idx="2">
                  <c:v>174.5</c:v>
                </c:pt>
                <c:pt idx="3">
                  <c:v>202.3</c:v>
                </c:pt>
                <c:pt idx="4">
                  <c:v>239.74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E-4EA0-9F46-08D76C37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300.52</c:v>
                </c:pt>
                <c:pt idx="1">
                  <c:v>296.14</c:v>
                </c:pt>
                <c:pt idx="2">
                  <c:v>283.17</c:v>
                </c:pt>
                <c:pt idx="3">
                  <c:v>263.76</c:v>
                </c:pt>
                <c:pt idx="4">
                  <c:v>274.35000000000002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E-4EA0-9F46-08D76C37A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【747.76】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topLeftCell="V1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福島県　平田村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3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F2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67">
        <f>データ!S6</f>
        <v>6151</v>
      </c>
      <c r="AM8" s="67"/>
      <c r="AN8" s="67"/>
      <c r="AO8" s="67"/>
      <c r="AP8" s="67"/>
      <c r="AQ8" s="67"/>
      <c r="AR8" s="67"/>
      <c r="AS8" s="67"/>
      <c r="AT8" s="66">
        <f>データ!T6</f>
        <v>93.42</v>
      </c>
      <c r="AU8" s="66"/>
      <c r="AV8" s="66"/>
      <c r="AW8" s="66"/>
      <c r="AX8" s="66"/>
      <c r="AY8" s="66"/>
      <c r="AZ8" s="66"/>
      <c r="BA8" s="66"/>
      <c r="BB8" s="66">
        <f>データ!U6</f>
        <v>65.84</v>
      </c>
      <c r="BC8" s="66"/>
      <c r="BD8" s="66"/>
      <c r="BE8" s="66"/>
      <c r="BF8" s="66"/>
      <c r="BG8" s="66"/>
      <c r="BH8" s="66"/>
      <c r="BI8" s="66"/>
      <c r="BJ8" s="3"/>
      <c r="BK8" s="3"/>
      <c r="BL8" s="68" t="s">
        <v>10</v>
      </c>
      <c r="BM8" s="69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3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3"/>
      <c r="BK9" s="3"/>
      <c r="BL9" s="64" t="s">
        <v>20</v>
      </c>
      <c r="BM9" s="65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32.299999999999997</v>
      </c>
      <c r="Q10" s="66"/>
      <c r="R10" s="66"/>
      <c r="S10" s="66"/>
      <c r="T10" s="66"/>
      <c r="U10" s="66"/>
      <c r="V10" s="66"/>
      <c r="W10" s="66">
        <f>データ!Q6</f>
        <v>100</v>
      </c>
      <c r="X10" s="66"/>
      <c r="Y10" s="66"/>
      <c r="Z10" s="66"/>
      <c r="AA10" s="66"/>
      <c r="AB10" s="66"/>
      <c r="AC10" s="66"/>
      <c r="AD10" s="67">
        <f>データ!R6</f>
        <v>4320</v>
      </c>
      <c r="AE10" s="67"/>
      <c r="AF10" s="67"/>
      <c r="AG10" s="67"/>
      <c r="AH10" s="67"/>
      <c r="AI10" s="67"/>
      <c r="AJ10" s="67"/>
      <c r="AK10" s="2"/>
      <c r="AL10" s="67">
        <f>データ!V6</f>
        <v>1972</v>
      </c>
      <c r="AM10" s="67"/>
      <c r="AN10" s="67"/>
      <c r="AO10" s="67"/>
      <c r="AP10" s="67"/>
      <c r="AQ10" s="67"/>
      <c r="AR10" s="67"/>
      <c r="AS10" s="67"/>
      <c r="AT10" s="66">
        <f>データ!W6</f>
        <v>2.17</v>
      </c>
      <c r="AU10" s="66"/>
      <c r="AV10" s="66"/>
      <c r="AW10" s="66"/>
      <c r="AX10" s="66"/>
      <c r="AY10" s="66"/>
      <c r="AZ10" s="66"/>
      <c r="BA10" s="66"/>
      <c r="BB10" s="66">
        <f>データ!X6</f>
        <v>908.76</v>
      </c>
      <c r="BC10" s="66"/>
      <c r="BD10" s="66"/>
      <c r="BE10" s="66"/>
      <c r="BF10" s="66"/>
      <c r="BG10" s="66"/>
      <c r="BH10" s="66"/>
      <c r="BI10" s="66"/>
      <c r="BJ10" s="2"/>
      <c r="BK10" s="2"/>
      <c r="BL10" s="56" t="s">
        <v>22</v>
      </c>
      <c r="BM10" s="57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2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50" t="s">
        <v>26</v>
      </c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2"/>
    </row>
    <row r="15" spans="1:78" ht="13.5" customHeight="1" x14ac:dyDescent="0.2">
      <c r="A15" s="2"/>
      <c r="B15" s="47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9"/>
      <c r="BK15" s="2"/>
      <c r="BL15" s="53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/>
      <c r="BX15" s="54"/>
      <c r="BY15" s="54"/>
      <c r="BZ15" s="55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110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43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43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43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43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43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43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43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43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43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43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43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43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43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43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43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43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43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43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43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43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43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43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43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43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43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43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43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43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4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6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0" t="s">
        <v>27</v>
      </c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2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3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5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109</v>
      </c>
      <c r="BM47" s="82"/>
      <c r="BN47" s="82"/>
      <c r="BO47" s="82"/>
      <c r="BP47" s="82"/>
      <c r="BQ47" s="82"/>
      <c r="BR47" s="82"/>
      <c r="BS47" s="82"/>
      <c r="BT47" s="82"/>
      <c r="BU47" s="82"/>
      <c r="BV47" s="82"/>
      <c r="BW47" s="82"/>
      <c r="BX47" s="82"/>
      <c r="BY47" s="82"/>
      <c r="BZ47" s="43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82"/>
      <c r="BN48" s="82"/>
      <c r="BO48" s="82"/>
      <c r="BP48" s="82"/>
      <c r="BQ48" s="82"/>
      <c r="BR48" s="82"/>
      <c r="BS48" s="82"/>
      <c r="BT48" s="82"/>
      <c r="BU48" s="82"/>
      <c r="BV48" s="82"/>
      <c r="BW48" s="82"/>
      <c r="BX48" s="82"/>
      <c r="BY48" s="82"/>
      <c r="BZ48" s="43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82"/>
      <c r="BN49" s="82"/>
      <c r="BO49" s="82"/>
      <c r="BP49" s="82"/>
      <c r="BQ49" s="82"/>
      <c r="BR49" s="82"/>
      <c r="BS49" s="82"/>
      <c r="BT49" s="82"/>
      <c r="BU49" s="82"/>
      <c r="BV49" s="82"/>
      <c r="BW49" s="82"/>
      <c r="BX49" s="82"/>
      <c r="BY49" s="82"/>
      <c r="BZ49" s="43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2"/>
      <c r="BZ50" s="43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W51" s="82"/>
      <c r="BX51" s="82"/>
      <c r="BY51" s="82"/>
      <c r="BZ51" s="43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82"/>
      <c r="BN52" s="82"/>
      <c r="BO52" s="82"/>
      <c r="BP52" s="82"/>
      <c r="BQ52" s="82"/>
      <c r="BR52" s="82"/>
      <c r="BS52" s="82"/>
      <c r="BT52" s="82"/>
      <c r="BU52" s="82"/>
      <c r="BV52" s="82"/>
      <c r="BW52" s="82"/>
      <c r="BX52" s="82"/>
      <c r="BY52" s="82"/>
      <c r="BZ52" s="43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82"/>
      <c r="BN53" s="82"/>
      <c r="BO53" s="82"/>
      <c r="BP53" s="82"/>
      <c r="BQ53" s="82"/>
      <c r="BR53" s="82"/>
      <c r="BS53" s="82"/>
      <c r="BT53" s="82"/>
      <c r="BU53" s="82"/>
      <c r="BV53" s="82"/>
      <c r="BW53" s="82"/>
      <c r="BX53" s="82"/>
      <c r="BY53" s="82"/>
      <c r="BZ53" s="43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82"/>
      <c r="BN54" s="82"/>
      <c r="BO54" s="82"/>
      <c r="BP54" s="82"/>
      <c r="BQ54" s="82"/>
      <c r="BR54" s="82"/>
      <c r="BS54" s="82"/>
      <c r="BT54" s="82"/>
      <c r="BU54" s="82"/>
      <c r="BV54" s="82"/>
      <c r="BW54" s="82"/>
      <c r="BX54" s="82"/>
      <c r="BY54" s="82"/>
      <c r="BZ54" s="43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82"/>
      <c r="BN55" s="82"/>
      <c r="BO55" s="82"/>
      <c r="BP55" s="82"/>
      <c r="BQ55" s="82"/>
      <c r="BR55" s="82"/>
      <c r="BS55" s="82"/>
      <c r="BT55" s="82"/>
      <c r="BU55" s="82"/>
      <c r="BV55" s="82"/>
      <c r="BW55" s="82"/>
      <c r="BX55" s="82"/>
      <c r="BY55" s="82"/>
      <c r="BZ55" s="43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82"/>
      <c r="BN56" s="82"/>
      <c r="BO56" s="82"/>
      <c r="BP56" s="82"/>
      <c r="BQ56" s="82"/>
      <c r="BR56" s="82"/>
      <c r="BS56" s="82"/>
      <c r="BT56" s="82"/>
      <c r="BU56" s="82"/>
      <c r="BV56" s="82"/>
      <c r="BW56" s="82"/>
      <c r="BX56" s="82"/>
      <c r="BY56" s="82"/>
      <c r="BZ56" s="43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82"/>
      <c r="BN57" s="82"/>
      <c r="BO57" s="82"/>
      <c r="BP57" s="82"/>
      <c r="BQ57" s="82"/>
      <c r="BR57" s="82"/>
      <c r="BS57" s="82"/>
      <c r="BT57" s="82"/>
      <c r="BU57" s="82"/>
      <c r="BV57" s="82"/>
      <c r="BW57" s="82"/>
      <c r="BX57" s="82"/>
      <c r="BY57" s="82"/>
      <c r="BZ57" s="43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82"/>
      <c r="BN58" s="82"/>
      <c r="BO58" s="82"/>
      <c r="BP58" s="82"/>
      <c r="BQ58" s="82"/>
      <c r="BR58" s="82"/>
      <c r="BS58" s="82"/>
      <c r="BT58" s="82"/>
      <c r="BU58" s="82"/>
      <c r="BV58" s="82"/>
      <c r="BW58" s="82"/>
      <c r="BX58" s="82"/>
      <c r="BY58" s="82"/>
      <c r="BZ58" s="43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82"/>
      <c r="BN59" s="82"/>
      <c r="BO59" s="82"/>
      <c r="BP59" s="82"/>
      <c r="BQ59" s="82"/>
      <c r="BR59" s="82"/>
      <c r="BS59" s="82"/>
      <c r="BT59" s="82"/>
      <c r="BU59" s="82"/>
      <c r="BV59" s="82"/>
      <c r="BW59" s="82"/>
      <c r="BX59" s="82"/>
      <c r="BY59" s="82"/>
      <c r="BZ59" s="43"/>
    </row>
    <row r="60" spans="1:78" ht="13.5" customHeight="1" x14ac:dyDescent="0.2">
      <c r="A60" s="2"/>
      <c r="B60" s="47" t="s">
        <v>28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9"/>
      <c r="BK60" s="2"/>
      <c r="BL60" s="4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2"/>
      <c r="BZ60" s="43"/>
    </row>
    <row r="61" spans="1:78" ht="13.5" customHeight="1" x14ac:dyDescent="0.2">
      <c r="A61" s="2"/>
      <c r="B61" s="47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9"/>
      <c r="BK61" s="2"/>
      <c r="BL61" s="4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43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43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4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6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0" t="s">
        <v>29</v>
      </c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2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3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5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109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43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43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43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43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43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43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43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43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43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43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43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43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43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43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43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43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4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6"/>
    </row>
    <row r="83" spans="1:78" x14ac:dyDescent="0.2">
      <c r="C83" s="2" t="s">
        <v>30</v>
      </c>
    </row>
    <row r="84" spans="1:78" x14ac:dyDescent="0.2">
      <c r="C84" s="2"/>
    </row>
    <row r="85" spans="1:78" hidden="1" x14ac:dyDescent="0.2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2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【747.76】</v>
      </c>
      <c r="I86" s="26" t="str">
        <f>データ!CA6</f>
        <v>【59.51】</v>
      </c>
      <c r="J86" s="26" t="str">
        <f>データ!CL6</f>
        <v>【261.46】</v>
      </c>
      <c r="K86" s="26" t="str">
        <f>データ!CW6</f>
        <v>【52.23】</v>
      </c>
      <c r="L86" s="26" t="str">
        <f>データ!DH6</f>
        <v>【85.82】</v>
      </c>
      <c r="M86" s="26" t="s">
        <v>43</v>
      </c>
      <c r="N86" s="26" t="s">
        <v>43</v>
      </c>
      <c r="O86" s="26" t="str">
        <f>データ!EO6</f>
        <v>【0.02】</v>
      </c>
    </row>
  </sheetData>
  <sheetProtection algorithmName="SHA-512" hashValue="hQsX78xDYubWtuGFoMoTtO5vvh/fOZ7bfgyuR2uiUIXsyDhyP79VxvKPGqJQkIFm7tRwltkbRu3DUwH8RI2ehA==" saltValue="9FkNuW42GrA0I6sGgkgbaA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2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2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5" t="s">
        <v>53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  <c r="Y3" s="81" t="s">
        <v>54</v>
      </c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 t="s">
        <v>28</v>
      </c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</row>
    <row r="4" spans="1:145" x14ac:dyDescent="0.2">
      <c r="A4" s="28" t="s">
        <v>55</v>
      </c>
      <c r="B4" s="30"/>
      <c r="C4" s="30"/>
      <c r="D4" s="30"/>
      <c r="E4" s="30"/>
      <c r="F4" s="30"/>
      <c r="G4" s="30"/>
      <c r="H4" s="78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74" t="s">
        <v>56</v>
      </c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 t="s">
        <v>57</v>
      </c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 t="s">
        <v>58</v>
      </c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 t="s">
        <v>59</v>
      </c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 t="s">
        <v>60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 t="s">
        <v>61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 t="s">
        <v>62</v>
      </c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 t="s">
        <v>63</v>
      </c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 t="s">
        <v>64</v>
      </c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 t="s">
        <v>65</v>
      </c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 t="s">
        <v>66</v>
      </c>
      <c r="EF4" s="74"/>
      <c r="EG4" s="74"/>
      <c r="EH4" s="74"/>
      <c r="EI4" s="74"/>
      <c r="EJ4" s="74"/>
      <c r="EK4" s="74"/>
      <c r="EL4" s="74"/>
      <c r="EM4" s="74"/>
      <c r="EN4" s="74"/>
      <c r="EO4" s="74"/>
    </row>
    <row r="5" spans="1:145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5" s="36" customFormat="1" x14ac:dyDescent="0.2">
      <c r="A6" s="28" t="s">
        <v>95</v>
      </c>
      <c r="B6" s="33">
        <f>B7</f>
        <v>2018</v>
      </c>
      <c r="C6" s="33">
        <f t="shared" ref="C6:X6" si="3">C7</f>
        <v>75035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平田村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32.299999999999997</v>
      </c>
      <c r="Q6" s="34">
        <f t="shared" si="3"/>
        <v>100</v>
      </c>
      <c r="R6" s="34">
        <f t="shared" si="3"/>
        <v>4320</v>
      </c>
      <c r="S6" s="34">
        <f t="shared" si="3"/>
        <v>6151</v>
      </c>
      <c r="T6" s="34">
        <f t="shared" si="3"/>
        <v>93.42</v>
      </c>
      <c r="U6" s="34">
        <f t="shared" si="3"/>
        <v>65.84</v>
      </c>
      <c r="V6" s="34">
        <f t="shared" si="3"/>
        <v>1972</v>
      </c>
      <c r="W6" s="34">
        <f t="shared" si="3"/>
        <v>2.17</v>
      </c>
      <c r="X6" s="34">
        <f t="shared" si="3"/>
        <v>908.76</v>
      </c>
      <c r="Y6" s="35">
        <f>IF(Y7="",NA(),Y7)</f>
        <v>100.71</v>
      </c>
      <c r="Z6" s="35">
        <f t="shared" ref="Z6:AH6" si="4">IF(Z7="",NA(),Z7)</f>
        <v>104.18</v>
      </c>
      <c r="AA6" s="35">
        <f t="shared" si="4"/>
        <v>107.39</v>
      </c>
      <c r="AB6" s="35">
        <f t="shared" si="4"/>
        <v>100.11</v>
      </c>
      <c r="AC6" s="35">
        <f t="shared" si="4"/>
        <v>102.88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186.46</v>
      </c>
      <c r="BG6" s="35">
        <f t="shared" ref="BG6:BO6" si="7">IF(BG7="",NA(),BG7)</f>
        <v>137.27000000000001</v>
      </c>
      <c r="BH6" s="35">
        <f t="shared" si="7"/>
        <v>97.47</v>
      </c>
      <c r="BI6" s="34">
        <f t="shared" si="7"/>
        <v>0</v>
      </c>
      <c r="BJ6" s="34">
        <f t="shared" si="7"/>
        <v>0</v>
      </c>
      <c r="BK6" s="35">
        <f t="shared" si="7"/>
        <v>1044.8</v>
      </c>
      <c r="BL6" s="35">
        <f t="shared" si="7"/>
        <v>1081.8</v>
      </c>
      <c r="BM6" s="35">
        <f t="shared" si="7"/>
        <v>974.93</v>
      </c>
      <c r="BN6" s="35">
        <f t="shared" si="7"/>
        <v>855.8</v>
      </c>
      <c r="BO6" s="35">
        <f t="shared" si="7"/>
        <v>789.46</v>
      </c>
      <c r="BP6" s="34" t="str">
        <f>IF(BP7="","",IF(BP7="-","【-】","【"&amp;SUBSTITUTE(TEXT(BP7,"#,##0.00"),"-","△")&amp;"】"))</f>
        <v>【747.76】</v>
      </c>
      <c r="BQ6" s="35">
        <f>IF(BQ7="",NA(),BQ7)</f>
        <v>99.08</v>
      </c>
      <c r="BR6" s="35">
        <f t="shared" ref="BR6:BZ6" si="8">IF(BR7="",NA(),BR7)</f>
        <v>108.59</v>
      </c>
      <c r="BS6" s="35">
        <f t="shared" si="8"/>
        <v>117.64</v>
      </c>
      <c r="BT6" s="35">
        <f t="shared" si="8"/>
        <v>97.7</v>
      </c>
      <c r="BU6" s="35">
        <f t="shared" si="8"/>
        <v>88.19</v>
      </c>
      <c r="BV6" s="35">
        <f t="shared" si="8"/>
        <v>50.82</v>
      </c>
      <c r="BW6" s="35">
        <f t="shared" si="8"/>
        <v>52.19</v>
      </c>
      <c r="BX6" s="35">
        <f t="shared" si="8"/>
        <v>55.32</v>
      </c>
      <c r="BY6" s="35">
        <f t="shared" si="8"/>
        <v>59.8</v>
      </c>
      <c r="BZ6" s="35">
        <f t="shared" si="8"/>
        <v>57.77</v>
      </c>
      <c r="CA6" s="34" t="str">
        <f>IF(CA7="","",IF(CA7="-","【-】","【"&amp;SUBSTITUTE(TEXT(CA7,"#,##0.00"),"-","△")&amp;"】"))</f>
        <v>【59.51】</v>
      </c>
      <c r="CB6" s="35">
        <f>IF(CB7="",NA(),CB7)</f>
        <v>192.58</v>
      </c>
      <c r="CC6" s="35">
        <f t="shared" ref="CC6:CK6" si="9">IF(CC7="",NA(),CC7)</f>
        <v>184.89</v>
      </c>
      <c r="CD6" s="35">
        <f t="shared" si="9"/>
        <v>174.5</v>
      </c>
      <c r="CE6" s="35">
        <f t="shared" si="9"/>
        <v>202.3</v>
      </c>
      <c r="CF6" s="35">
        <f t="shared" si="9"/>
        <v>239.74</v>
      </c>
      <c r="CG6" s="35">
        <f t="shared" si="9"/>
        <v>300.52</v>
      </c>
      <c r="CH6" s="35">
        <f t="shared" si="9"/>
        <v>296.14</v>
      </c>
      <c r="CI6" s="35">
        <f t="shared" si="9"/>
        <v>283.17</v>
      </c>
      <c r="CJ6" s="35">
        <f t="shared" si="9"/>
        <v>263.76</v>
      </c>
      <c r="CK6" s="35">
        <f t="shared" si="9"/>
        <v>274.35000000000002</v>
      </c>
      <c r="CL6" s="34" t="str">
        <f>IF(CL7="","",IF(CL7="-","【-】","【"&amp;SUBSTITUTE(TEXT(CL7,"#,##0.00"),"-","△")&amp;"】"))</f>
        <v>【261.46】</v>
      </c>
      <c r="CM6" s="35">
        <f>IF(CM7="",NA(),CM7)</f>
        <v>54.39</v>
      </c>
      <c r="CN6" s="35">
        <f t="shared" ref="CN6:CV6" si="10">IF(CN7="",NA(),CN7)</f>
        <v>52.99</v>
      </c>
      <c r="CO6" s="35">
        <f t="shared" si="10"/>
        <v>52.09</v>
      </c>
      <c r="CP6" s="35">
        <f t="shared" si="10"/>
        <v>51.85</v>
      </c>
      <c r="CQ6" s="35">
        <f t="shared" si="10"/>
        <v>47.58</v>
      </c>
      <c r="CR6" s="35">
        <f t="shared" si="10"/>
        <v>53.24</v>
      </c>
      <c r="CS6" s="35">
        <f t="shared" si="10"/>
        <v>52.31</v>
      </c>
      <c r="CT6" s="35">
        <f t="shared" si="10"/>
        <v>60.65</v>
      </c>
      <c r="CU6" s="35">
        <f t="shared" si="10"/>
        <v>51.75</v>
      </c>
      <c r="CV6" s="35">
        <f t="shared" si="10"/>
        <v>50.68</v>
      </c>
      <c r="CW6" s="34" t="str">
        <f>IF(CW7="","",IF(CW7="-","【-】","【"&amp;SUBSTITUTE(TEXT(CW7,"#,##0.00"),"-","△")&amp;"】"))</f>
        <v>【52.23】</v>
      </c>
      <c r="CX6" s="35">
        <f>IF(CX7="",NA(),CX7)</f>
        <v>80.040000000000006</v>
      </c>
      <c r="CY6" s="35">
        <f t="shared" ref="CY6:DG6" si="11">IF(CY7="",NA(),CY7)</f>
        <v>81.2</v>
      </c>
      <c r="CZ6" s="35">
        <f t="shared" si="11"/>
        <v>81.22</v>
      </c>
      <c r="DA6" s="35">
        <f t="shared" si="11"/>
        <v>81.92</v>
      </c>
      <c r="DB6" s="35">
        <f t="shared" si="11"/>
        <v>82.05</v>
      </c>
      <c r="DC6" s="35">
        <f t="shared" si="11"/>
        <v>84.07</v>
      </c>
      <c r="DD6" s="35">
        <f t="shared" si="11"/>
        <v>84.32</v>
      </c>
      <c r="DE6" s="35">
        <f t="shared" si="11"/>
        <v>84.58</v>
      </c>
      <c r="DF6" s="35">
        <f t="shared" si="11"/>
        <v>84.84</v>
      </c>
      <c r="DG6" s="35">
        <f t="shared" si="11"/>
        <v>84.86</v>
      </c>
      <c r="DH6" s="34" t="str">
        <f>IF(DH7="","",IF(DH7="-","【-】","【"&amp;SUBSTITUTE(TEXT(DH7,"#,##0.00"),"-","△")&amp;"】"))</f>
        <v>【85.82】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0.02</v>
      </c>
      <c r="EK6" s="35">
        <f t="shared" si="14"/>
        <v>0.01</v>
      </c>
      <c r="EL6" s="35">
        <f t="shared" si="14"/>
        <v>2.0499999999999998</v>
      </c>
      <c r="EM6" s="35">
        <f t="shared" si="14"/>
        <v>0.01</v>
      </c>
      <c r="EN6" s="35">
        <f t="shared" si="14"/>
        <v>0.01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2">
      <c r="A7" s="28"/>
      <c r="B7" s="37">
        <v>2018</v>
      </c>
      <c r="C7" s="37">
        <v>75035</v>
      </c>
      <c r="D7" s="37">
        <v>47</v>
      </c>
      <c r="E7" s="37">
        <v>17</v>
      </c>
      <c r="F7" s="37">
        <v>5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 t="s">
        <v>103</v>
      </c>
      <c r="P7" s="38">
        <v>32.299999999999997</v>
      </c>
      <c r="Q7" s="38">
        <v>100</v>
      </c>
      <c r="R7" s="38">
        <v>4320</v>
      </c>
      <c r="S7" s="38">
        <v>6151</v>
      </c>
      <c r="T7" s="38">
        <v>93.42</v>
      </c>
      <c r="U7" s="38">
        <v>65.84</v>
      </c>
      <c r="V7" s="38">
        <v>1972</v>
      </c>
      <c r="W7" s="38">
        <v>2.17</v>
      </c>
      <c r="X7" s="38">
        <v>908.76</v>
      </c>
      <c r="Y7" s="38">
        <v>100.71</v>
      </c>
      <c r="Z7" s="38">
        <v>104.18</v>
      </c>
      <c r="AA7" s="38">
        <v>107.39</v>
      </c>
      <c r="AB7" s="38">
        <v>100.11</v>
      </c>
      <c r="AC7" s="38">
        <v>102.88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186.46</v>
      </c>
      <c r="BG7" s="38">
        <v>137.27000000000001</v>
      </c>
      <c r="BH7" s="38">
        <v>97.47</v>
      </c>
      <c r="BI7" s="38">
        <v>0</v>
      </c>
      <c r="BJ7" s="38">
        <v>0</v>
      </c>
      <c r="BK7" s="38">
        <v>1044.8</v>
      </c>
      <c r="BL7" s="38">
        <v>1081.8</v>
      </c>
      <c r="BM7" s="38">
        <v>974.93</v>
      </c>
      <c r="BN7" s="38">
        <v>855.8</v>
      </c>
      <c r="BO7" s="38">
        <v>789.46</v>
      </c>
      <c r="BP7" s="38">
        <v>747.76</v>
      </c>
      <c r="BQ7" s="38">
        <v>99.08</v>
      </c>
      <c r="BR7" s="38">
        <v>108.59</v>
      </c>
      <c r="BS7" s="38">
        <v>117.64</v>
      </c>
      <c r="BT7" s="38">
        <v>97.7</v>
      </c>
      <c r="BU7" s="38">
        <v>88.19</v>
      </c>
      <c r="BV7" s="38">
        <v>50.82</v>
      </c>
      <c r="BW7" s="38">
        <v>52.19</v>
      </c>
      <c r="BX7" s="38">
        <v>55.32</v>
      </c>
      <c r="BY7" s="38">
        <v>59.8</v>
      </c>
      <c r="BZ7" s="38">
        <v>57.77</v>
      </c>
      <c r="CA7" s="38">
        <v>59.51</v>
      </c>
      <c r="CB7" s="38">
        <v>192.58</v>
      </c>
      <c r="CC7" s="38">
        <v>184.89</v>
      </c>
      <c r="CD7" s="38">
        <v>174.5</v>
      </c>
      <c r="CE7" s="38">
        <v>202.3</v>
      </c>
      <c r="CF7" s="38">
        <v>239.74</v>
      </c>
      <c r="CG7" s="38">
        <v>300.52</v>
      </c>
      <c r="CH7" s="38">
        <v>296.14</v>
      </c>
      <c r="CI7" s="38">
        <v>283.17</v>
      </c>
      <c r="CJ7" s="38">
        <v>263.76</v>
      </c>
      <c r="CK7" s="38">
        <v>274.35000000000002</v>
      </c>
      <c r="CL7" s="38">
        <v>261.45999999999998</v>
      </c>
      <c r="CM7" s="38">
        <v>54.39</v>
      </c>
      <c r="CN7" s="38">
        <v>52.99</v>
      </c>
      <c r="CO7" s="38">
        <v>52.09</v>
      </c>
      <c r="CP7" s="38">
        <v>51.85</v>
      </c>
      <c r="CQ7" s="38">
        <v>47.58</v>
      </c>
      <c r="CR7" s="38">
        <v>53.24</v>
      </c>
      <c r="CS7" s="38">
        <v>52.31</v>
      </c>
      <c r="CT7" s="38">
        <v>60.65</v>
      </c>
      <c r="CU7" s="38">
        <v>51.75</v>
      </c>
      <c r="CV7" s="38">
        <v>50.68</v>
      </c>
      <c r="CW7" s="38">
        <v>52.23</v>
      </c>
      <c r="CX7" s="38">
        <v>80.040000000000006</v>
      </c>
      <c r="CY7" s="38">
        <v>81.2</v>
      </c>
      <c r="CZ7" s="38">
        <v>81.22</v>
      </c>
      <c r="DA7" s="38">
        <v>81.92</v>
      </c>
      <c r="DB7" s="38">
        <v>82.05</v>
      </c>
      <c r="DC7" s="38">
        <v>84.07</v>
      </c>
      <c r="DD7" s="38">
        <v>84.32</v>
      </c>
      <c r="DE7" s="38">
        <v>84.58</v>
      </c>
      <c r="DF7" s="38">
        <v>84.84</v>
      </c>
      <c r="DG7" s="38">
        <v>84.86</v>
      </c>
      <c r="DH7" s="38">
        <v>85.82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0.02</v>
      </c>
      <c r="EK7" s="38">
        <v>0.01</v>
      </c>
      <c r="EL7" s="38">
        <v>2.0499999999999998</v>
      </c>
      <c r="EM7" s="38">
        <v>0.01</v>
      </c>
      <c r="EN7" s="38">
        <v>0.01</v>
      </c>
      <c r="EO7" s="38">
        <v>0.02</v>
      </c>
    </row>
    <row r="8" spans="1:145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2">
      <c r="A9" s="40"/>
      <c r="B9" s="40" t="s">
        <v>104</v>
      </c>
      <c r="C9" s="40" t="s">
        <v>105</v>
      </c>
      <c r="D9" s="40" t="s">
        <v>106</v>
      </c>
      <c r="E9" s="40" t="s">
        <v>107</v>
      </c>
      <c r="F9" s="40" t="s">
        <v>108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2">
      <c r="A10" s="40" t="s">
        <v>47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